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H29全国高専長野\"/>
    </mc:Choice>
  </mc:AlternateContent>
  <bookViews>
    <workbookView xWindow="0" yWindow="0" windowWidth="23040" windowHeight="10476"/>
  </bookViews>
  <sheets>
    <sheet name="20170421案" sheetId="1" r:id="rId1"/>
  </sheets>
  <definedNames>
    <definedName name="_xlnm.Print_Area" localSheetId="0">'20170421案'!$A$1:$I$67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7" i="1" l="1"/>
  <c r="P67" i="1"/>
  <c r="I67" i="1"/>
  <c r="H67" i="1"/>
  <c r="O66" i="1"/>
  <c r="P66" i="1"/>
  <c r="I66" i="1"/>
  <c r="H66" i="1"/>
  <c r="P65" i="1"/>
  <c r="I65" i="1"/>
  <c r="H65" i="1"/>
  <c r="P64" i="1"/>
  <c r="I64" i="1"/>
  <c r="H64" i="1"/>
  <c r="P62" i="1"/>
  <c r="I62" i="1"/>
  <c r="H62" i="1"/>
  <c r="O61" i="1"/>
  <c r="P61" i="1"/>
  <c r="I61" i="1"/>
  <c r="H61" i="1"/>
  <c r="O54" i="1"/>
  <c r="O43" i="1"/>
  <c r="B44" i="1"/>
  <c r="O44" i="1"/>
  <c r="B45" i="1"/>
  <c r="O45" i="1"/>
  <c r="B46" i="1"/>
  <c r="O46" i="1"/>
  <c r="B47" i="1"/>
  <c r="O47" i="1"/>
  <c r="B48" i="1"/>
  <c r="O48" i="1"/>
  <c r="B49" i="1"/>
  <c r="O49" i="1"/>
  <c r="B50" i="1"/>
  <c r="O50" i="1"/>
  <c r="B51" i="1"/>
  <c r="O51" i="1"/>
  <c r="B52" i="1"/>
  <c r="O52" i="1"/>
  <c r="B53" i="1"/>
  <c r="O53" i="1"/>
  <c r="B54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M46" i="1"/>
  <c r="I46" i="1"/>
  <c r="H46" i="1"/>
  <c r="M45" i="1"/>
  <c r="I45" i="1"/>
  <c r="H45" i="1"/>
  <c r="M44" i="1"/>
  <c r="I44" i="1"/>
  <c r="H44" i="1"/>
  <c r="M43" i="1"/>
  <c r="I43" i="1"/>
  <c r="H43" i="1"/>
  <c r="O37" i="1"/>
  <c r="P37" i="1"/>
  <c r="I37" i="1"/>
  <c r="H37" i="1"/>
  <c r="O36" i="1"/>
  <c r="P36" i="1"/>
  <c r="I36" i="1"/>
  <c r="H36" i="1"/>
  <c r="P34" i="1"/>
  <c r="I34" i="1"/>
  <c r="H34" i="1"/>
  <c r="I33" i="1"/>
  <c r="H33" i="1"/>
  <c r="O32" i="1"/>
  <c r="P32" i="1"/>
  <c r="I32" i="1"/>
  <c r="H32" i="1"/>
  <c r="P31" i="1"/>
  <c r="I31" i="1"/>
  <c r="H31" i="1"/>
  <c r="O23" i="1"/>
  <c r="O6" i="1"/>
  <c r="B7" i="1"/>
  <c r="O7" i="1"/>
  <c r="B8" i="1"/>
  <c r="O8" i="1"/>
  <c r="B9" i="1"/>
  <c r="O9" i="1"/>
  <c r="B10" i="1"/>
  <c r="O10" i="1"/>
  <c r="B11" i="1"/>
  <c r="O11" i="1"/>
  <c r="B12" i="1"/>
  <c r="O12" i="1"/>
  <c r="B13" i="1"/>
  <c r="O13" i="1"/>
  <c r="B14" i="1"/>
  <c r="O14" i="1"/>
  <c r="B15" i="1"/>
  <c r="O15" i="1"/>
  <c r="B16" i="1"/>
  <c r="O16" i="1"/>
  <c r="B17" i="1"/>
  <c r="O17" i="1"/>
  <c r="B18" i="1"/>
  <c r="O18" i="1"/>
  <c r="B19" i="1"/>
  <c r="O19" i="1"/>
  <c r="B20" i="1"/>
  <c r="O20" i="1"/>
  <c r="B21" i="1"/>
  <c r="O21" i="1"/>
  <c r="B22" i="1"/>
  <c r="O22" i="1"/>
  <c r="B23" i="1"/>
  <c r="M23" i="1"/>
  <c r="I23" i="1"/>
  <c r="H23" i="1"/>
  <c r="I22" i="1"/>
  <c r="H22" i="1"/>
  <c r="M21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M12" i="1"/>
  <c r="I12" i="1"/>
  <c r="H12" i="1"/>
  <c r="M11" i="1"/>
  <c r="M10" i="1"/>
  <c r="I10" i="1"/>
  <c r="H10" i="1"/>
  <c r="M9" i="1"/>
  <c r="I9" i="1"/>
  <c r="H9" i="1"/>
  <c r="M8" i="1"/>
  <c r="I8" i="1"/>
  <c r="H8" i="1"/>
  <c r="M7" i="1"/>
  <c r="I7" i="1"/>
  <c r="H7" i="1"/>
  <c r="M6" i="1"/>
  <c r="I6" i="1"/>
  <c r="H6" i="1"/>
</calcChain>
</file>

<file path=xl/sharedStrings.xml><?xml version="1.0" encoding="utf-8"?>
<sst xmlns="http://schemas.openxmlformats.org/spreadsheetml/2006/main" count="312" uniqueCount="124">
  <si>
    <t>第52回　全国高専陸上競技</t>
    <rPh sb="0" eb="1">
      <t>ダイ</t>
    </rPh>
    <rPh sb="3" eb="4">
      <t>カイ</t>
    </rPh>
    <rPh sb="5" eb="7">
      <t>ゼンコク</t>
    </rPh>
    <rPh sb="7" eb="9">
      <t>コウセン</t>
    </rPh>
    <rPh sb="9" eb="13">
      <t>リク</t>
    </rPh>
    <phoneticPr fontId="3"/>
  </si>
  <si>
    <t>競　技　日　程</t>
    <rPh sb="0" eb="1">
      <t>セリ</t>
    </rPh>
    <rPh sb="2" eb="3">
      <t>ワザ</t>
    </rPh>
    <rPh sb="4" eb="5">
      <t>ヒ</t>
    </rPh>
    <rPh sb="6" eb="7">
      <t>ホド</t>
    </rPh>
    <phoneticPr fontId="3"/>
  </si>
  <si>
    <t>間隔:200mまで45分
1000mまで90分
1000m以上3時間</t>
    <rPh sb="0" eb="2">
      <t>カンカク</t>
    </rPh>
    <phoneticPr fontId="3"/>
  </si>
  <si>
    <t>招集完了:トラック</t>
    <rPh sb="0" eb="2">
      <t>ショウシュウ</t>
    </rPh>
    <rPh sb="2" eb="4">
      <t>カンリョウ</t>
    </rPh>
    <phoneticPr fontId="3"/>
  </si>
  <si>
    <t>フィールド</t>
    <phoneticPr fontId="3"/>
  </si>
  <si>
    <t>棒高跳</t>
    <rPh sb="0" eb="3">
      <t>pv</t>
    </rPh>
    <phoneticPr fontId="3"/>
  </si>
  <si>
    <t>投擲</t>
    <rPh sb="0" eb="2">
      <t>トウテキ</t>
    </rPh>
    <phoneticPr fontId="3"/>
  </si>
  <si>
    <t>１日目　 ８月２６日（土）</t>
    <rPh sb="2" eb="3">
      <t>メ</t>
    </rPh>
    <rPh sb="11" eb="12">
      <t>ド</t>
    </rPh>
    <phoneticPr fontId="8"/>
  </si>
  <si>
    <t>開会式9:15</t>
    <rPh sb="0" eb="3">
      <t>カイカイシキ</t>
    </rPh>
    <phoneticPr fontId="3"/>
  </si>
  <si>
    <t>（開場午前7時30分、閉場 午後6時00分）</t>
    <rPh sb="1" eb="3">
      <t>カイジョウ</t>
    </rPh>
    <rPh sb="3" eb="5">
      <t>ゴゼン</t>
    </rPh>
    <rPh sb="6" eb="7">
      <t>ジ</t>
    </rPh>
    <rPh sb="9" eb="10">
      <t>フン</t>
    </rPh>
    <rPh sb="11" eb="13">
      <t>ヘイジョウ</t>
    </rPh>
    <rPh sb="14" eb="16">
      <t>ゴゴ</t>
    </rPh>
    <rPh sb="17" eb="18">
      <t>ジ</t>
    </rPh>
    <rPh sb="20" eb="21">
      <t>フン</t>
    </rPh>
    <phoneticPr fontId="3"/>
  </si>
  <si>
    <t>30分前</t>
    <rPh sb="2" eb="3">
      <t>フン</t>
    </rPh>
    <rPh sb="3" eb="4">
      <t>マエ</t>
    </rPh>
    <phoneticPr fontId="8"/>
  </si>
  <si>
    <t>20分前</t>
    <rPh sb="2" eb="3">
      <t>フン</t>
    </rPh>
    <rPh sb="3" eb="4">
      <t>マエ</t>
    </rPh>
    <phoneticPr fontId="8"/>
  </si>
  <si>
    <t>60分前</t>
    <rPh sb="2" eb="3">
      <t>フン</t>
    </rPh>
    <rPh sb="3" eb="4">
      <t>マエ</t>
    </rPh>
    <phoneticPr fontId="8"/>
  </si>
  <si>
    <t>40分前</t>
    <rPh sb="2" eb="3">
      <t>フン</t>
    </rPh>
    <rPh sb="3" eb="4">
      <t>マエ</t>
    </rPh>
    <phoneticPr fontId="8"/>
  </si>
  <si>
    <t>80分前</t>
    <rPh sb="2" eb="3">
      <t>フン</t>
    </rPh>
    <rPh sb="3" eb="4">
      <t>マエ</t>
    </rPh>
    <phoneticPr fontId="8"/>
  </si>
  <si>
    <t>【トラック競技】</t>
    <phoneticPr fontId="8"/>
  </si>
  <si>
    <t>順序</t>
  </si>
  <si>
    <t>競技開始</t>
    <rPh sb="0" eb="2">
      <t>キョウギ</t>
    </rPh>
    <rPh sb="2" eb="4">
      <t>カイシ</t>
    </rPh>
    <phoneticPr fontId="3"/>
  </si>
  <si>
    <t>性別</t>
  </si>
  <si>
    <t>種目</t>
  </si>
  <si>
    <t>ラウンド</t>
  </si>
  <si>
    <r>
      <t xml:space="preserve">出場数
</t>
    </r>
    <r>
      <rPr>
        <sz val="9"/>
        <rFont val="ＭＳ 明朝"/>
        <family val="1"/>
        <charset val="128"/>
      </rPr>
      <t>(人/ﾁｰﾑ数)</t>
    </r>
    <rPh sb="0" eb="2">
      <t>シュツジョウ</t>
    </rPh>
    <rPh sb="2" eb="3">
      <t>カズ</t>
    </rPh>
    <rPh sb="5" eb="6">
      <t>ニン</t>
    </rPh>
    <rPh sb="10" eb="11">
      <t>スウ</t>
    </rPh>
    <phoneticPr fontId="8"/>
  </si>
  <si>
    <t>組数･予選通過基準</t>
    <rPh sb="1" eb="2">
      <t>スウ</t>
    </rPh>
    <rPh sb="3" eb="5">
      <t>ヨセン</t>
    </rPh>
    <rPh sb="5" eb="7">
      <t>ツウカ</t>
    </rPh>
    <rPh sb="7" eb="9">
      <t>キジュン</t>
    </rPh>
    <phoneticPr fontId="3"/>
  </si>
  <si>
    <t>招　　集</t>
  </si>
  <si>
    <t>開始</t>
    <phoneticPr fontId="3"/>
  </si>
  <si>
    <t>完了</t>
    <phoneticPr fontId="3"/>
  </si>
  <si>
    <t>2016年</t>
    <rPh sb="4" eb="5">
      <t>ネン</t>
    </rPh>
    <phoneticPr fontId="3"/>
  </si>
  <si>
    <t>予選-決勝</t>
    <rPh sb="0" eb="2">
      <t>ヨセン</t>
    </rPh>
    <rPh sb="3" eb="5">
      <t>ケッショウ</t>
    </rPh>
    <phoneticPr fontId="3"/>
  </si>
  <si>
    <t>組数</t>
    <rPh sb="0" eb="2">
      <t>クミスウ</t>
    </rPh>
    <phoneticPr fontId="3"/>
  </si>
  <si>
    <t>所要時間</t>
    <rPh sb="0" eb="2">
      <t>ショヨウ</t>
    </rPh>
    <rPh sb="2" eb="4">
      <t>ジカン</t>
    </rPh>
    <phoneticPr fontId="3"/>
  </si>
  <si>
    <t>時間調整</t>
    <rPh sb="0" eb="2">
      <t>ジカン</t>
    </rPh>
    <rPh sb="2" eb="4">
      <t>チョウセイ</t>
    </rPh>
    <phoneticPr fontId="3"/>
  </si>
  <si>
    <t>表彰･ｲﾝﾀﾋﾞｭｰ</t>
    <rPh sb="0" eb="2">
      <t>ヒョウショウ</t>
    </rPh>
    <phoneticPr fontId="3"/>
  </si>
  <si>
    <t>表彰</t>
    <rPh sb="0" eb="2">
      <t>ヒョウショウ</t>
    </rPh>
    <phoneticPr fontId="3"/>
  </si>
  <si>
    <t>　1組の競技時間</t>
    <rPh sb="2" eb="3">
      <t>クミ</t>
    </rPh>
    <rPh sb="4" eb="6">
      <t>キョウギ</t>
    </rPh>
    <rPh sb="6" eb="8">
      <t>ジカン</t>
    </rPh>
    <phoneticPr fontId="3"/>
  </si>
  <si>
    <t>H20</t>
    <phoneticPr fontId="3"/>
  </si>
  <si>
    <t>H19</t>
    <phoneticPr fontId="3"/>
  </si>
  <si>
    <t>男</t>
    <rPh sb="0" eb="1">
      <t>ダン</t>
    </rPh>
    <phoneticPr fontId="14"/>
  </si>
  <si>
    <t>4×100mR</t>
    <phoneticPr fontId="3"/>
  </si>
  <si>
    <t>予選</t>
  </si>
  <si>
    <t>3組2着＋2</t>
  </si>
  <si>
    <t>100-400</t>
    <phoneticPr fontId="3"/>
  </si>
  <si>
    <t>SP-DT</t>
    <phoneticPr fontId="3"/>
  </si>
  <si>
    <t>女</t>
    <rPh sb="0" eb="1">
      <t>ジョ</t>
    </rPh>
    <phoneticPr fontId="14"/>
  </si>
  <si>
    <t>800m</t>
  </si>
  <si>
    <t>2組3着＋2</t>
  </si>
  <si>
    <t>400R</t>
    <phoneticPr fontId="3"/>
  </si>
  <si>
    <t>SP-JT</t>
    <phoneticPr fontId="3"/>
  </si>
  <si>
    <t>1600R</t>
    <phoneticPr fontId="3"/>
  </si>
  <si>
    <t>DT-JT</t>
    <phoneticPr fontId="3"/>
  </si>
  <si>
    <t>110mH</t>
    <phoneticPr fontId="3"/>
  </si>
  <si>
    <t>100mH</t>
    <phoneticPr fontId="3"/>
  </si>
  <si>
    <t>200m</t>
  </si>
  <si>
    <t>決勝</t>
    <phoneticPr fontId="3"/>
  </si>
  <si>
    <t>ｲﾝﾀﾋﾞｭｰ</t>
    <phoneticPr fontId="3"/>
  </si>
  <si>
    <t>女3000</t>
    <rPh sb="0" eb="1">
      <t>ジョ</t>
    </rPh>
    <phoneticPr fontId="3"/>
  </si>
  <si>
    <t>女</t>
    <rPh sb="0" eb="1">
      <t>オンナ</t>
    </rPh>
    <phoneticPr fontId="14"/>
  </si>
  <si>
    <t>100mH</t>
    <phoneticPr fontId="3"/>
  </si>
  <si>
    <t>決勝</t>
  </si>
  <si>
    <t>100mH</t>
    <phoneticPr fontId="3"/>
  </si>
  <si>
    <t>110･100H</t>
    <phoneticPr fontId="3"/>
  </si>
  <si>
    <t>110mH</t>
    <phoneticPr fontId="3"/>
  </si>
  <si>
    <t>400mH</t>
    <phoneticPr fontId="3"/>
  </si>
  <si>
    <t>ﾀｲﾑﾚｰｽ決勝</t>
    <phoneticPr fontId="3"/>
  </si>
  <si>
    <t>2組</t>
    <phoneticPr fontId="3"/>
  </si>
  <si>
    <t>200m男女</t>
    <rPh sb="4" eb="6">
      <t>ダンジョ</t>
    </rPh>
    <phoneticPr fontId="3"/>
  </si>
  <si>
    <t>3000mSC</t>
    <phoneticPr fontId="3"/>
  </si>
  <si>
    <t>400mＨ</t>
  </si>
  <si>
    <t>200-400R</t>
    <phoneticPr fontId="3"/>
  </si>
  <si>
    <t>800m男女</t>
    <rPh sb="4" eb="6">
      <t>ダンジョ</t>
    </rPh>
    <phoneticPr fontId="3"/>
  </si>
  <si>
    <t>跳躍</t>
    <rPh sb="0" eb="2">
      <t>チョウヤク</t>
    </rPh>
    <phoneticPr fontId="3"/>
  </si>
  <si>
    <t>4×100mR</t>
    <phoneticPr fontId="3"/>
  </si>
  <si>
    <t>※予選</t>
    <phoneticPr fontId="3"/>
  </si>
  <si>
    <t>投てき</t>
    <rPh sb="0" eb="1">
      <t>トウ</t>
    </rPh>
    <phoneticPr fontId="3"/>
  </si>
  <si>
    <t>5000m</t>
  </si>
  <si>
    <t>400R-1600R</t>
    <phoneticPr fontId="3"/>
  </si>
  <si>
    <t>4×400mR</t>
    <phoneticPr fontId="3"/>
  </si>
  <si>
    <t>5000m、400R男子</t>
    <rPh sb="10" eb="12">
      <t>ダンシ</t>
    </rPh>
    <phoneticPr fontId="3"/>
  </si>
  <si>
    <t>※ 得点対象のため，オ－プンチームは決勝に進出できない。</t>
    <phoneticPr fontId="3"/>
  </si>
  <si>
    <t>［オーダー用紙提出〆切：男4×100mR 予選8:40、決勝13:45、女子4×100mR予選 14:05、</t>
    <rPh sb="5" eb="7">
      <t>ヨウシ</t>
    </rPh>
    <rPh sb="7" eb="9">
      <t>テイシュツ</t>
    </rPh>
    <rPh sb="9" eb="11">
      <t>シメキリ</t>
    </rPh>
    <rPh sb="12" eb="13">
      <t>オトコ</t>
    </rPh>
    <rPh sb="21" eb="23">
      <t>ヨセン</t>
    </rPh>
    <rPh sb="28" eb="30">
      <t>ケッショウ</t>
    </rPh>
    <rPh sb="36" eb="38">
      <t>ジョシ</t>
    </rPh>
    <rPh sb="45" eb="47">
      <t>ヨセン</t>
    </rPh>
    <phoneticPr fontId="3"/>
  </si>
  <si>
    <t>　 男4×400mR 予選 15:15］</t>
    <rPh sb="2" eb="3">
      <t>オトコ</t>
    </rPh>
    <rPh sb="11" eb="13">
      <t>ヨセン</t>
    </rPh>
    <phoneticPr fontId="3"/>
  </si>
  <si>
    <t>【フィールド競技】</t>
    <phoneticPr fontId="8"/>
  </si>
  <si>
    <r>
      <t>出場数</t>
    </r>
    <r>
      <rPr>
        <sz val="9"/>
        <rFont val="ＭＳ 明朝"/>
        <family val="1"/>
        <charset val="128"/>
      </rPr>
      <t>(人)&lt;H28実績&gt;</t>
    </r>
    <rPh sb="0" eb="2">
      <t>シュツジョウ</t>
    </rPh>
    <rPh sb="2" eb="3">
      <t>カズ</t>
    </rPh>
    <rPh sb="4" eb="5">
      <t>ヒト</t>
    </rPh>
    <rPh sb="10" eb="12">
      <t>ジッセキ</t>
    </rPh>
    <phoneticPr fontId="8"/>
  </si>
  <si>
    <t>開始</t>
  </si>
  <si>
    <t>完了</t>
  </si>
  <si>
    <t>＜跳躍競技＞</t>
    <rPh sb="1" eb="3">
      <t>チョウヤク</t>
    </rPh>
    <rPh sb="3" eb="5">
      <t>キョウギ</t>
    </rPh>
    <phoneticPr fontId="3"/>
  </si>
  <si>
    <t>終了予定</t>
    <rPh sb="0" eb="2">
      <t>シュウリョウ</t>
    </rPh>
    <rPh sb="2" eb="4">
      <t>ヨテイ</t>
    </rPh>
    <phoneticPr fontId="3"/>
  </si>
  <si>
    <t>走高跳</t>
    <rPh sb="0" eb="1">
      <t>ハシ</t>
    </rPh>
    <phoneticPr fontId="14"/>
  </si>
  <si>
    <t>決勝</t>
    <rPh sb="0" eb="2">
      <t>ケッショウ</t>
    </rPh>
    <phoneticPr fontId="14"/>
  </si>
  <si>
    <t>適宜</t>
    <rPh sb="0" eb="2">
      <t>テキギ</t>
    </rPh>
    <phoneticPr fontId="3"/>
  </si>
  <si>
    <t>ｲﾝﾀﾋﾞｭｰ</t>
    <phoneticPr fontId="3"/>
  </si>
  <si>
    <t>男</t>
    <rPh sb="0" eb="1">
      <t>オトコ</t>
    </rPh>
    <phoneticPr fontId="14"/>
  </si>
  <si>
    <t>走幅跳</t>
    <rPh sb="0" eb="1">
      <t>ハシ</t>
    </rPh>
    <rPh sb="1" eb="2">
      <t>ハバ</t>
    </rPh>
    <phoneticPr fontId="14"/>
  </si>
  <si>
    <t>棒高跳</t>
    <rPh sb="0" eb="1">
      <t>ボウ</t>
    </rPh>
    <phoneticPr fontId="14"/>
  </si>
  <si>
    <t>24&lt;8&gt;</t>
    <phoneticPr fontId="3"/>
  </si>
  <si>
    <t>16&lt;15&gt;</t>
    <phoneticPr fontId="3"/>
  </si>
  <si>
    <t>＜投擲競技＞</t>
    <rPh sb="1" eb="3">
      <t>トウテキ</t>
    </rPh>
    <rPh sb="3" eb="5">
      <t>キョウギ</t>
    </rPh>
    <phoneticPr fontId="3"/>
  </si>
  <si>
    <t>円盤投</t>
    <rPh sb="0" eb="3">
      <t>エンバンナ</t>
    </rPh>
    <phoneticPr fontId="14"/>
  </si>
  <si>
    <t>16&lt;8&gt;</t>
    <phoneticPr fontId="3"/>
  </si>
  <si>
    <t>２日目　 ８月２７日（日）</t>
    <rPh sb="2" eb="3">
      <t>メ</t>
    </rPh>
    <rPh sb="11" eb="12">
      <t>ニチ</t>
    </rPh>
    <phoneticPr fontId="8"/>
  </si>
  <si>
    <t>閉会式14:30　予定</t>
    <rPh sb="0" eb="3">
      <t>ヘイカイシキ</t>
    </rPh>
    <rPh sb="9" eb="11">
      <t>ヨテイ</t>
    </rPh>
    <phoneticPr fontId="3"/>
  </si>
  <si>
    <t>(開場 午前7時00分)</t>
    <rPh sb="1" eb="3">
      <t>カイジョウ</t>
    </rPh>
    <rPh sb="4" eb="6">
      <t>ゴゼン</t>
    </rPh>
    <rPh sb="7" eb="8">
      <t>ジ</t>
    </rPh>
    <rPh sb="10" eb="11">
      <t>フン</t>
    </rPh>
    <phoneticPr fontId="3"/>
  </si>
  <si>
    <t>【トラック競技】</t>
    <phoneticPr fontId="8"/>
  </si>
  <si>
    <t>開始</t>
    <phoneticPr fontId="3"/>
  </si>
  <si>
    <t>完了</t>
    <phoneticPr fontId="3"/>
  </si>
  <si>
    <t>400m</t>
  </si>
  <si>
    <t>予選</t>
    <rPh sb="0" eb="2">
      <t>ヨセン</t>
    </rPh>
    <phoneticPr fontId="14"/>
  </si>
  <si>
    <t>1500m</t>
  </si>
  <si>
    <t>2組5着＋2</t>
    <phoneticPr fontId="3"/>
  </si>
  <si>
    <t>100m</t>
  </si>
  <si>
    <t>3000m</t>
  </si>
  <si>
    <t>ｲﾝﾀﾋﾞｭｰ</t>
    <phoneticPr fontId="3"/>
  </si>
  <si>
    <t>女3000,400</t>
    <rPh sb="0" eb="1">
      <t>ジョ</t>
    </rPh>
    <phoneticPr fontId="3"/>
  </si>
  <si>
    <t>3000mSC</t>
    <phoneticPr fontId="3"/>
  </si>
  <si>
    <t>男女100</t>
    <rPh sb="0" eb="2">
      <t>ダンジョ</t>
    </rPh>
    <phoneticPr fontId="3"/>
  </si>
  <si>
    <t>3000mSC,1500</t>
    <phoneticPr fontId="3"/>
  </si>
  <si>
    <t>女400R、男1600R</t>
    <rPh sb="0" eb="1">
      <t>ジョ</t>
    </rPh>
    <rPh sb="6" eb="7">
      <t>ダン</t>
    </rPh>
    <phoneticPr fontId="3"/>
  </si>
  <si>
    <t>【フィールド競技】</t>
    <phoneticPr fontId="8"/>
  </si>
  <si>
    <t>三段跳</t>
    <rPh sb="0" eb="3">
      <t>サンダント</t>
    </rPh>
    <phoneticPr fontId="14"/>
  </si>
  <si>
    <t>走幅跳</t>
    <rPh sb="0" eb="3">
      <t>lj</t>
    </rPh>
    <phoneticPr fontId="14"/>
  </si>
  <si>
    <t>1日目</t>
    <rPh sb="1" eb="3">
      <t>ニチメ</t>
    </rPh>
    <phoneticPr fontId="3"/>
  </si>
  <si>
    <t>やり投</t>
    <rPh sb="2" eb="3">
      <t>トウ</t>
    </rPh>
    <phoneticPr fontId="14"/>
  </si>
  <si>
    <t>16&lt;9&gt;</t>
    <phoneticPr fontId="3"/>
  </si>
  <si>
    <t>砲丸投</t>
    <rPh sb="0" eb="3">
      <t>ホウガンナ</t>
    </rPh>
    <phoneticPr fontId="14"/>
  </si>
  <si>
    <t>［オーダー用紙提出〆切：女4×100mR 12:25、男4×400mR 12:40］</t>
    <rPh sb="5" eb="7">
      <t>ヨウシ</t>
    </rPh>
    <rPh sb="7" eb="9">
      <t>テイシュツ</t>
    </rPh>
    <rPh sb="9" eb="11">
      <t>シメキリ</t>
    </rPh>
    <rPh sb="12" eb="13">
      <t>オンナ</t>
    </rPh>
    <rPh sb="27" eb="28">
      <t>オトコ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</si>
</sst>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h:mm:ss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12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" fillId="6" borderId="0" xfId="1" applyFont="1" applyFill="1" applyAlignment="1">
      <alignment vertical="center"/>
    </xf>
    <xf numFmtId="0" fontId="2" fillId="6" borderId="0" xfId="0" applyFont="1" applyFill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7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6" fontId="2" fillId="5" borderId="0" xfId="0" applyNumberFormat="1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15" fillId="0" borderId="9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15" xfId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>
      <alignment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6" fontId="15" fillId="7" borderId="9" xfId="1" applyNumberFormat="1" applyFont="1" applyFill="1" applyBorder="1" applyAlignment="1">
      <alignment horizontal="center" vertical="center"/>
    </xf>
    <xf numFmtId="177" fontId="2" fillId="0" borderId="18" xfId="1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15" fillId="7" borderId="21" xfId="1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6" fillId="0" borderId="24" xfId="0" applyFont="1" applyBorder="1" applyAlignment="1">
      <alignment horizontal="left" vertical="center"/>
    </xf>
    <xf numFmtId="20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20" fontId="6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20" fontId="2" fillId="0" borderId="0" xfId="0" applyNumberFormat="1" applyFont="1">
      <alignment vertical="center"/>
    </xf>
    <xf numFmtId="0" fontId="6" fillId="7" borderId="8" xfId="0" applyFont="1" applyFill="1" applyBorder="1" applyAlignment="1">
      <alignment horizontal="center" vertical="center"/>
    </xf>
    <xf numFmtId="20" fontId="6" fillId="7" borderId="9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20" fontId="6" fillId="0" borderId="22" xfId="0" applyNumberFormat="1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6" fontId="15" fillId="7" borderId="2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20" fontId="6" fillId="8" borderId="9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Border="1">
      <alignment vertical="center"/>
    </xf>
  </cellXfs>
  <cellStyles count="2">
    <cellStyle name="標準" xfId="0" builtinId="0"/>
    <cellStyle name="標準_09関信越Time tab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abSelected="1" workbookViewId="0">
      <selection activeCell="W27" sqref="W27"/>
    </sheetView>
  </sheetViews>
  <sheetFormatPr defaultColWidth="9" defaultRowHeight="13.2"/>
  <cols>
    <col min="1" max="1" width="4.77734375" style="8" customWidth="1"/>
    <col min="2" max="2" width="8.88671875" style="16" customWidth="1"/>
    <col min="3" max="3" width="5" style="16" customWidth="1"/>
    <col min="4" max="4" width="10.21875" style="16" customWidth="1"/>
    <col min="5" max="5" width="10.33203125" style="16" customWidth="1"/>
    <col min="6" max="6" width="9.6640625" style="18" customWidth="1"/>
    <col min="7" max="7" width="9.88671875" style="19" customWidth="1"/>
    <col min="8" max="9" width="8.21875" style="16" customWidth="1"/>
    <col min="10" max="10" width="0.6640625" style="7" customWidth="1"/>
    <col min="11" max="11" width="7.33203125" style="7" customWidth="1"/>
    <col min="12" max="12" width="0.77734375" style="8" customWidth="1"/>
    <col min="13" max="13" width="12.6640625" style="8" customWidth="1"/>
    <col min="14" max="14" width="6.44140625" style="8" customWidth="1"/>
    <col min="15" max="15" width="8.109375" style="8" customWidth="1"/>
    <col min="16" max="20" width="9" style="8" customWidth="1"/>
    <col min="21" max="22" width="6" style="8" customWidth="1"/>
    <col min="23" max="30" width="9.6640625" style="8" customWidth="1"/>
    <col min="31" max="16384" width="9" style="8"/>
  </cols>
  <sheetData>
    <row r="1" spans="1:30" ht="24.6" customHeight="1">
      <c r="A1" s="1" t="s">
        <v>0</v>
      </c>
      <c r="B1" s="2"/>
      <c r="C1" s="2"/>
      <c r="D1" s="2"/>
      <c r="E1" s="3" t="s">
        <v>1</v>
      </c>
      <c r="F1" s="4"/>
      <c r="G1" s="5"/>
      <c r="H1" s="6"/>
      <c r="I1" s="6"/>
      <c r="M1" s="9" t="s">
        <v>2</v>
      </c>
      <c r="N1" s="9"/>
      <c r="U1" s="10">
        <v>3.125E-2</v>
      </c>
      <c r="V1" s="11">
        <v>6.25E-2</v>
      </c>
      <c r="W1" s="12" t="s">
        <v>3</v>
      </c>
      <c r="X1" s="12"/>
      <c r="Y1" s="13" t="s">
        <v>4</v>
      </c>
      <c r="Z1" s="13"/>
      <c r="AA1" s="13" t="s">
        <v>5</v>
      </c>
      <c r="AB1" s="13"/>
      <c r="AC1" s="14" t="s">
        <v>6</v>
      </c>
      <c r="AD1" s="14"/>
    </row>
    <row r="2" spans="1:30" ht="13.95" customHeight="1" thickBot="1">
      <c r="A2" s="15" t="s">
        <v>7</v>
      </c>
      <c r="E2" s="17" t="s">
        <v>8</v>
      </c>
      <c r="I2" s="20" t="s">
        <v>9</v>
      </c>
      <c r="M2" s="9"/>
      <c r="N2" s="9"/>
      <c r="W2" s="21" t="s">
        <v>10</v>
      </c>
      <c r="X2" s="21" t="s">
        <v>11</v>
      </c>
      <c r="Y2" s="22" t="s">
        <v>12</v>
      </c>
      <c r="Z2" s="22" t="s">
        <v>13</v>
      </c>
      <c r="AA2" s="22" t="s">
        <v>14</v>
      </c>
      <c r="AB2" s="22" t="s">
        <v>12</v>
      </c>
      <c r="AC2" s="14" t="s">
        <v>12</v>
      </c>
      <c r="AD2" s="14" t="s">
        <v>13</v>
      </c>
    </row>
    <row r="3" spans="1:30" ht="13.95" customHeight="1" thickBot="1">
      <c r="A3" s="8" t="s">
        <v>15</v>
      </c>
      <c r="E3" s="23"/>
      <c r="W3" s="24">
        <v>2.0833333333333332E-2</v>
      </c>
      <c r="X3" s="25">
        <v>1.3888888888888888E-2</v>
      </c>
      <c r="Y3" s="26">
        <v>4.1666666666666664E-2</v>
      </c>
      <c r="Z3" s="27">
        <v>2.7777777777777776E-2</v>
      </c>
      <c r="AA3" s="26">
        <v>5.5555555555555552E-2</v>
      </c>
      <c r="AB3" s="27">
        <v>4.1666666666666664E-2</v>
      </c>
      <c r="AC3" s="28">
        <v>4.1666666666666664E-2</v>
      </c>
      <c r="AD3" s="29">
        <v>2.7777777777777776E-2</v>
      </c>
    </row>
    <row r="4" spans="1:30" ht="13.95" customHeight="1" thickBot="1">
      <c r="A4" s="30" t="s">
        <v>16</v>
      </c>
      <c r="B4" s="31" t="s">
        <v>17</v>
      </c>
      <c r="C4" s="31" t="s">
        <v>18</v>
      </c>
      <c r="D4" s="31" t="s">
        <v>19</v>
      </c>
      <c r="E4" s="31" t="s">
        <v>20</v>
      </c>
      <c r="F4" s="32" t="s">
        <v>21</v>
      </c>
      <c r="G4" s="33" t="s">
        <v>22</v>
      </c>
      <c r="H4" s="31" t="s">
        <v>23</v>
      </c>
      <c r="I4" s="34"/>
      <c r="J4" s="35"/>
      <c r="K4" s="6"/>
      <c r="Y4" s="36"/>
    </row>
    <row r="5" spans="1:30" ht="13.95" customHeight="1" thickBot="1">
      <c r="A5" s="37"/>
      <c r="B5" s="38"/>
      <c r="C5" s="38"/>
      <c r="D5" s="38"/>
      <c r="E5" s="38"/>
      <c r="F5" s="38"/>
      <c r="G5" s="39"/>
      <c r="H5" s="40" t="s">
        <v>24</v>
      </c>
      <c r="I5" s="41" t="s">
        <v>25</v>
      </c>
      <c r="J5" s="42"/>
      <c r="K5" s="43" t="s">
        <v>26</v>
      </c>
      <c r="M5" s="16" t="s">
        <v>27</v>
      </c>
      <c r="N5" s="44" t="s">
        <v>28</v>
      </c>
      <c r="O5" s="45" t="s">
        <v>29</v>
      </c>
      <c r="P5" s="46" t="s">
        <v>30</v>
      </c>
      <c r="Q5" s="45" t="s">
        <v>31</v>
      </c>
      <c r="S5" s="47" t="s">
        <v>32</v>
      </c>
      <c r="T5" s="47"/>
      <c r="W5" s="48" t="s">
        <v>33</v>
      </c>
      <c r="X5" s="49"/>
      <c r="Z5" s="50"/>
      <c r="AA5" s="51" t="s">
        <v>34</v>
      </c>
      <c r="AB5" s="52" t="s">
        <v>35</v>
      </c>
    </row>
    <row r="6" spans="1:30" ht="13.95" customHeight="1">
      <c r="A6" s="53">
        <v>1</v>
      </c>
      <c r="B6" s="54">
        <v>0.41666666666666669</v>
      </c>
      <c r="C6" s="40" t="s">
        <v>36</v>
      </c>
      <c r="D6" s="40" t="s">
        <v>37</v>
      </c>
      <c r="E6" s="40" t="s">
        <v>38</v>
      </c>
      <c r="F6" s="55">
        <v>24</v>
      </c>
      <c r="G6" s="55" t="s">
        <v>39</v>
      </c>
      <c r="H6" s="56">
        <f>B6-$W$3</f>
        <v>0.39583333333333337</v>
      </c>
      <c r="I6" s="57">
        <f>B6-$X$3</f>
        <v>0.40277777777777779</v>
      </c>
      <c r="J6" s="58"/>
      <c r="K6" s="59">
        <v>0.4375</v>
      </c>
      <c r="L6" s="60"/>
      <c r="M6" s="61">
        <f>B20-B6</f>
        <v>0.21180555555555519</v>
      </c>
      <c r="N6" s="8">
        <v>3</v>
      </c>
      <c r="O6" s="62">
        <f>N6*$X$7</f>
        <v>1.2500000000000001E-2</v>
      </c>
      <c r="P6" s="63">
        <v>4.8611111111111112E-3</v>
      </c>
      <c r="W6" s="64" t="s">
        <v>40</v>
      </c>
      <c r="X6" s="65">
        <v>3.472222222222222E-3</v>
      </c>
      <c r="Z6" s="66" t="s">
        <v>41</v>
      </c>
      <c r="AA6" s="35">
        <v>7</v>
      </c>
      <c r="AB6" s="67">
        <v>8</v>
      </c>
    </row>
    <row r="7" spans="1:30" ht="13.95" customHeight="1">
      <c r="A7" s="53">
        <v>2</v>
      </c>
      <c r="B7" s="68">
        <f>B6+O6+P6+Q6</f>
        <v>0.43402777777777779</v>
      </c>
      <c r="C7" s="69" t="s">
        <v>42</v>
      </c>
      <c r="D7" s="40" t="s">
        <v>43</v>
      </c>
      <c r="E7" s="40" t="s">
        <v>38</v>
      </c>
      <c r="F7" s="55">
        <v>16</v>
      </c>
      <c r="G7" s="55" t="s">
        <v>44</v>
      </c>
      <c r="H7" s="56">
        <f>B7-$W$3</f>
        <v>0.41319444444444448</v>
      </c>
      <c r="I7" s="57">
        <f>B7-$X$3</f>
        <v>0.4201388888888889</v>
      </c>
      <c r="J7" s="58"/>
      <c r="K7" s="59">
        <v>0.4513888888888889</v>
      </c>
      <c r="M7" s="61">
        <f>B19-B7</f>
        <v>0.18055555555555525</v>
      </c>
      <c r="N7" s="8">
        <v>2</v>
      </c>
      <c r="O7" s="62">
        <f>N7*$X$10</f>
        <v>8.3333333333333332E-3</v>
      </c>
      <c r="P7" s="63">
        <v>2.0833333333333333E-3</v>
      </c>
      <c r="W7" s="70" t="s">
        <v>45</v>
      </c>
      <c r="X7" s="71">
        <v>4.1666666666666666E-3</v>
      </c>
      <c r="Z7" s="66" t="s">
        <v>46</v>
      </c>
      <c r="AA7" s="35">
        <v>3</v>
      </c>
      <c r="AB7" s="67">
        <v>2</v>
      </c>
    </row>
    <row r="8" spans="1:30" ht="13.95" customHeight="1">
      <c r="A8" s="53">
        <v>3</v>
      </c>
      <c r="B8" s="68">
        <f t="shared" ref="B8:B13" si="0">B7+O7+P7+Q7</f>
        <v>0.44444444444444448</v>
      </c>
      <c r="C8" s="40" t="s">
        <v>36</v>
      </c>
      <c r="D8" s="40" t="s">
        <v>43</v>
      </c>
      <c r="E8" s="40" t="s">
        <v>38</v>
      </c>
      <c r="F8" s="55">
        <v>24</v>
      </c>
      <c r="G8" s="55" t="s">
        <v>39</v>
      </c>
      <c r="H8" s="56">
        <f>B8-$W$3</f>
        <v>0.42361111111111116</v>
      </c>
      <c r="I8" s="57">
        <f>B8-$X$3</f>
        <v>0.43055555555555558</v>
      </c>
      <c r="J8" s="58"/>
      <c r="K8" s="59">
        <v>0.46180555555555558</v>
      </c>
      <c r="M8" s="61">
        <f>B18-B8</f>
        <v>0.15972222222222193</v>
      </c>
      <c r="N8" s="8">
        <v>3</v>
      </c>
      <c r="O8" s="62">
        <f>N8*$X$10</f>
        <v>1.2500000000000001E-2</v>
      </c>
      <c r="P8" s="63">
        <v>1.1805555555555555E-2</v>
      </c>
      <c r="W8" s="72" t="s">
        <v>47</v>
      </c>
      <c r="X8" s="73">
        <v>4.8611111111111112E-3</v>
      </c>
      <c r="Z8" s="74" t="s">
        <v>48</v>
      </c>
      <c r="AA8" s="75">
        <v>2</v>
      </c>
      <c r="AB8" s="76">
        <v>2</v>
      </c>
    </row>
    <row r="9" spans="1:30" ht="13.95" customHeight="1">
      <c r="A9" s="53">
        <v>4</v>
      </c>
      <c r="B9" s="68">
        <f t="shared" si="0"/>
        <v>0.46875000000000006</v>
      </c>
      <c r="C9" s="40" t="s">
        <v>36</v>
      </c>
      <c r="D9" s="69" t="s">
        <v>49</v>
      </c>
      <c r="E9" s="40" t="s">
        <v>38</v>
      </c>
      <c r="F9" s="55">
        <v>24</v>
      </c>
      <c r="G9" s="55" t="s">
        <v>39</v>
      </c>
      <c r="H9" s="56">
        <f>B9-$W$3</f>
        <v>0.44791666666666674</v>
      </c>
      <c r="I9" s="57">
        <f>B9-$X$3</f>
        <v>0.45486111111111116</v>
      </c>
      <c r="J9" s="58"/>
      <c r="K9" s="59">
        <v>0.4826388888888889</v>
      </c>
      <c r="M9" s="61">
        <f>B13-B9</f>
        <v>7.2916666666666574E-2</v>
      </c>
      <c r="N9" s="8">
        <v>3</v>
      </c>
      <c r="O9" s="62">
        <f>N9*$X$16</f>
        <v>1.0416666666666666E-2</v>
      </c>
      <c r="P9" s="63">
        <v>6.9444444444444441E-3</v>
      </c>
      <c r="W9" s="77"/>
      <c r="X9" s="78"/>
      <c r="Z9" s="75" t="s">
        <v>48</v>
      </c>
      <c r="AA9" s="75">
        <v>2</v>
      </c>
      <c r="AB9" s="76">
        <v>2</v>
      </c>
    </row>
    <row r="10" spans="1:30" ht="13.95" customHeight="1">
      <c r="A10" s="53">
        <v>5</v>
      </c>
      <c r="B10" s="68">
        <f t="shared" si="0"/>
        <v>0.48611111111111116</v>
      </c>
      <c r="C10" s="69" t="s">
        <v>42</v>
      </c>
      <c r="D10" s="69" t="s">
        <v>50</v>
      </c>
      <c r="E10" s="40" t="s">
        <v>38</v>
      </c>
      <c r="F10" s="55">
        <v>16</v>
      </c>
      <c r="G10" s="55" t="s">
        <v>44</v>
      </c>
      <c r="H10" s="79">
        <f>B10-$W$3</f>
        <v>0.46527777777777785</v>
      </c>
      <c r="I10" s="80">
        <f>B10-$X$3</f>
        <v>0.47222222222222227</v>
      </c>
      <c r="J10" s="58"/>
      <c r="K10" s="59">
        <v>0.49652777777777773</v>
      </c>
      <c r="M10" s="61">
        <f>B14-B10</f>
        <v>6.5972222222222099E-2</v>
      </c>
      <c r="N10" s="8">
        <v>2</v>
      </c>
      <c r="O10" s="62">
        <f>N10*$X$16</f>
        <v>6.9444444444444441E-3</v>
      </c>
      <c r="P10" s="63">
        <v>6.9444444444444441E-3</v>
      </c>
      <c r="W10" s="81">
        <v>800</v>
      </c>
      <c r="X10" s="65">
        <v>4.1666666666666666E-3</v>
      </c>
    </row>
    <row r="11" spans="1:30" ht="13.95" customHeight="1">
      <c r="A11" s="53">
        <v>6</v>
      </c>
      <c r="B11" s="68">
        <f t="shared" si="0"/>
        <v>0.5</v>
      </c>
      <c r="C11" s="69" t="s">
        <v>36</v>
      </c>
      <c r="D11" s="69" t="s">
        <v>51</v>
      </c>
      <c r="E11" s="40" t="s">
        <v>38</v>
      </c>
      <c r="F11" s="55">
        <v>24</v>
      </c>
      <c r="G11" s="55" t="s">
        <v>39</v>
      </c>
      <c r="H11" s="79">
        <v>0.625</v>
      </c>
      <c r="I11" s="80">
        <v>0.62847222222222232</v>
      </c>
      <c r="J11" s="58"/>
      <c r="K11" s="59">
        <v>0.50694444444444442</v>
      </c>
      <c r="M11" s="61">
        <f>B15-B11</f>
        <v>6.2499999999999889E-2</v>
      </c>
      <c r="N11" s="8">
        <v>3</v>
      </c>
      <c r="O11" s="62">
        <f>N11*$X$6</f>
        <v>1.0416666666666666E-2</v>
      </c>
      <c r="P11" s="63">
        <v>3.472222222222222E-3</v>
      </c>
      <c r="W11" s="82">
        <v>1500</v>
      </c>
      <c r="X11" s="71">
        <v>5.5555555555555558E-3</v>
      </c>
    </row>
    <row r="12" spans="1:30" ht="13.95" customHeight="1">
      <c r="A12" s="53">
        <v>7</v>
      </c>
      <c r="B12" s="68">
        <f t="shared" si="0"/>
        <v>0.51388888888888884</v>
      </c>
      <c r="C12" s="69" t="s">
        <v>42</v>
      </c>
      <c r="D12" s="69" t="s">
        <v>51</v>
      </c>
      <c r="E12" s="40" t="s">
        <v>38</v>
      </c>
      <c r="F12" s="55">
        <v>16</v>
      </c>
      <c r="G12" s="55" t="s">
        <v>44</v>
      </c>
      <c r="H12" s="79">
        <f t="shared" ref="H12:H23" si="1">B12-$W$3</f>
        <v>0.49305555555555552</v>
      </c>
      <c r="I12" s="80">
        <f t="shared" ref="I12:I23" si="2">B12-$X$3</f>
        <v>0.49999999999999994</v>
      </c>
      <c r="J12" s="58"/>
      <c r="K12" s="59">
        <v>0.51736111111111105</v>
      </c>
      <c r="M12" s="61">
        <f>B16-B12</f>
        <v>5.9027777777777679E-2</v>
      </c>
      <c r="N12" s="8">
        <v>2</v>
      </c>
      <c r="O12" s="62">
        <f>N12*$X$6</f>
        <v>6.9444444444444441E-3</v>
      </c>
      <c r="P12" s="63">
        <v>2.0833333333333332E-2</v>
      </c>
      <c r="W12" s="82">
        <v>5000</v>
      </c>
      <c r="X12" s="71">
        <v>1.7361111111111112E-2</v>
      </c>
    </row>
    <row r="13" spans="1:30" ht="13.95" customHeight="1">
      <c r="A13" s="53">
        <v>8</v>
      </c>
      <c r="B13" s="68">
        <f t="shared" si="0"/>
        <v>0.54166666666666663</v>
      </c>
      <c r="C13" s="69" t="s">
        <v>36</v>
      </c>
      <c r="D13" s="69" t="s">
        <v>49</v>
      </c>
      <c r="E13" s="69" t="s">
        <v>52</v>
      </c>
      <c r="F13" s="83"/>
      <c r="G13" s="83"/>
      <c r="H13" s="79">
        <f t="shared" si="1"/>
        <v>0.52083333333333326</v>
      </c>
      <c r="I13" s="80">
        <f t="shared" si="2"/>
        <v>0.52777777777777779</v>
      </c>
      <c r="J13" s="58"/>
      <c r="K13" s="59">
        <v>0.54166666666666663</v>
      </c>
      <c r="M13" s="16"/>
      <c r="N13" s="8">
        <v>1</v>
      </c>
      <c r="O13" s="62">
        <f>N13*$X$16</f>
        <v>3.472222222222222E-3</v>
      </c>
      <c r="P13" s="63">
        <v>6.9444444444444441E-3</v>
      </c>
      <c r="R13" s="8" t="s">
        <v>53</v>
      </c>
      <c r="W13" s="84" t="s">
        <v>54</v>
      </c>
      <c r="X13" s="73">
        <v>1.2499999999999999E-2</v>
      </c>
    </row>
    <row r="14" spans="1:30" ht="13.95" customHeight="1">
      <c r="A14" s="53">
        <v>9</v>
      </c>
      <c r="B14" s="68">
        <f>B13+O13+P13+Q13</f>
        <v>0.55208333333333326</v>
      </c>
      <c r="C14" s="69" t="s">
        <v>55</v>
      </c>
      <c r="D14" s="69" t="s">
        <v>56</v>
      </c>
      <c r="E14" s="69" t="s">
        <v>57</v>
      </c>
      <c r="F14" s="83"/>
      <c r="G14" s="83"/>
      <c r="H14" s="79">
        <f t="shared" si="1"/>
        <v>0.53124999999999989</v>
      </c>
      <c r="I14" s="80">
        <f t="shared" si="2"/>
        <v>0.53819444444444442</v>
      </c>
      <c r="J14" s="58"/>
      <c r="K14" s="59">
        <v>0.55208333333333337</v>
      </c>
      <c r="M14" s="16"/>
      <c r="N14" s="8">
        <v>1</v>
      </c>
      <c r="O14" s="62">
        <f>N14*$X$15</f>
        <v>3.472222222222222E-3</v>
      </c>
      <c r="P14" s="63">
        <v>6.9444444444444441E-3</v>
      </c>
      <c r="Q14" s="63">
        <v>0</v>
      </c>
      <c r="R14" s="8" t="s">
        <v>53</v>
      </c>
    </row>
    <row r="15" spans="1:30" ht="13.95" customHeight="1">
      <c r="A15" s="53">
        <v>10</v>
      </c>
      <c r="B15" s="68">
        <f>B14+O14+P14+Q14</f>
        <v>0.56249999999999989</v>
      </c>
      <c r="C15" s="69" t="s">
        <v>36</v>
      </c>
      <c r="D15" s="69" t="s">
        <v>51</v>
      </c>
      <c r="E15" s="69" t="s">
        <v>57</v>
      </c>
      <c r="F15" s="83"/>
      <c r="G15" s="83"/>
      <c r="H15" s="79">
        <f t="shared" si="1"/>
        <v>0.54166666666666652</v>
      </c>
      <c r="I15" s="80">
        <f t="shared" si="2"/>
        <v>0.54861111111111105</v>
      </c>
      <c r="J15" s="58"/>
      <c r="K15" s="59">
        <v>0.5625</v>
      </c>
      <c r="N15" s="8">
        <v>1</v>
      </c>
      <c r="O15" s="62">
        <f>N15*$X$6</f>
        <v>3.472222222222222E-3</v>
      </c>
      <c r="P15" s="63">
        <v>3.472222222222222E-3</v>
      </c>
      <c r="Q15" s="63">
        <v>3.472222222222222E-3</v>
      </c>
      <c r="R15" s="8" t="s">
        <v>53</v>
      </c>
      <c r="W15" s="81" t="s">
        <v>58</v>
      </c>
      <c r="X15" s="65">
        <v>3.472222222222222E-3</v>
      </c>
    </row>
    <row r="16" spans="1:30" ht="13.95" customHeight="1">
      <c r="A16" s="53">
        <v>11</v>
      </c>
      <c r="B16" s="68">
        <f>B15+O15+P15+Q15</f>
        <v>0.57291666666666652</v>
      </c>
      <c r="C16" s="69" t="s">
        <v>42</v>
      </c>
      <c r="D16" s="69" t="s">
        <v>51</v>
      </c>
      <c r="E16" s="69" t="s">
        <v>57</v>
      </c>
      <c r="F16" s="83"/>
      <c r="G16" s="83"/>
      <c r="H16" s="79">
        <f t="shared" si="1"/>
        <v>0.55208333333333315</v>
      </c>
      <c r="I16" s="80">
        <f t="shared" si="2"/>
        <v>0.55902777777777768</v>
      </c>
      <c r="J16" s="58"/>
      <c r="K16" s="59">
        <v>0.56944444444444442</v>
      </c>
      <c r="N16" s="8">
        <v>1</v>
      </c>
      <c r="O16" s="62">
        <f>N16*$X$6</f>
        <v>3.472222222222222E-3</v>
      </c>
      <c r="P16" s="63">
        <v>3.472222222222222E-3</v>
      </c>
      <c r="Q16" s="63">
        <v>6.9444444444444441E-3</v>
      </c>
      <c r="R16" s="8" t="s">
        <v>53</v>
      </c>
      <c r="S16" s="8" t="s">
        <v>59</v>
      </c>
      <c r="W16" s="82" t="s">
        <v>60</v>
      </c>
      <c r="X16" s="71">
        <v>3.472222222222222E-3</v>
      </c>
    </row>
    <row r="17" spans="1:24" ht="13.95" customHeight="1">
      <c r="A17" s="53">
        <v>12</v>
      </c>
      <c r="B17" s="68">
        <f t="shared" ref="B17:B23" si="3">B16+O16+P16+Q16</f>
        <v>0.58680555555555536</v>
      </c>
      <c r="C17" s="69" t="s">
        <v>36</v>
      </c>
      <c r="D17" s="69" t="s">
        <v>61</v>
      </c>
      <c r="E17" s="69" t="s">
        <v>62</v>
      </c>
      <c r="F17" s="83">
        <v>16</v>
      </c>
      <c r="G17" s="83" t="s">
        <v>63</v>
      </c>
      <c r="H17" s="79">
        <f t="shared" si="1"/>
        <v>0.56597222222222199</v>
      </c>
      <c r="I17" s="80">
        <f t="shared" si="2"/>
        <v>0.57291666666666652</v>
      </c>
      <c r="J17" s="58"/>
      <c r="K17" s="59">
        <v>0.58333333333333337</v>
      </c>
      <c r="N17" s="8">
        <v>2</v>
      </c>
      <c r="O17" s="62">
        <f>N17*$X$17</f>
        <v>6.9444444444444441E-3</v>
      </c>
      <c r="P17" s="63">
        <v>3.472222222222222E-3</v>
      </c>
      <c r="Q17" s="63">
        <v>6.9444444444444441E-3</v>
      </c>
      <c r="R17" s="8" t="s">
        <v>53</v>
      </c>
      <c r="S17" s="8" t="s">
        <v>64</v>
      </c>
      <c r="W17" s="82" t="s">
        <v>61</v>
      </c>
      <c r="X17" s="71">
        <v>3.472222222222222E-3</v>
      </c>
    </row>
    <row r="18" spans="1:24" ht="13.95" customHeight="1">
      <c r="A18" s="53">
        <v>13</v>
      </c>
      <c r="B18" s="68">
        <f t="shared" si="3"/>
        <v>0.60416666666666641</v>
      </c>
      <c r="C18" s="69" t="s">
        <v>36</v>
      </c>
      <c r="D18" s="69" t="s">
        <v>43</v>
      </c>
      <c r="E18" s="69" t="s">
        <v>57</v>
      </c>
      <c r="F18" s="83"/>
      <c r="G18" s="83"/>
      <c r="H18" s="79">
        <f t="shared" si="1"/>
        <v>0.58333333333333304</v>
      </c>
      <c r="I18" s="80">
        <f t="shared" si="2"/>
        <v>0.59027777777777757</v>
      </c>
      <c r="J18" s="58"/>
      <c r="K18" s="59">
        <v>0.59722222222222221</v>
      </c>
      <c r="N18" s="8">
        <v>1</v>
      </c>
      <c r="O18" s="62">
        <f>N18*$X$11</f>
        <v>5.5555555555555558E-3</v>
      </c>
      <c r="P18" s="63">
        <v>1.3888888888888889E-3</v>
      </c>
      <c r="Q18" s="63">
        <v>3.472222222222222E-3</v>
      </c>
      <c r="R18" s="8" t="s">
        <v>53</v>
      </c>
      <c r="W18" s="84" t="s">
        <v>65</v>
      </c>
      <c r="X18" s="73">
        <v>1.3888888888888888E-2</v>
      </c>
    </row>
    <row r="19" spans="1:24" ht="13.95" customHeight="1">
      <c r="A19" s="53">
        <v>14</v>
      </c>
      <c r="B19" s="68">
        <f t="shared" si="3"/>
        <v>0.61458333333333304</v>
      </c>
      <c r="C19" s="69" t="s">
        <v>42</v>
      </c>
      <c r="D19" s="69" t="s">
        <v>43</v>
      </c>
      <c r="E19" s="69" t="s">
        <v>57</v>
      </c>
      <c r="F19" s="83"/>
      <c r="G19" s="83"/>
      <c r="H19" s="79">
        <f t="shared" si="1"/>
        <v>0.59374999999999967</v>
      </c>
      <c r="I19" s="80">
        <f t="shared" si="2"/>
        <v>0.6006944444444442</v>
      </c>
      <c r="J19" s="58"/>
      <c r="K19" s="59">
        <v>0.60416666666666663</v>
      </c>
      <c r="N19" s="8">
        <v>1</v>
      </c>
      <c r="O19" s="62">
        <f>N19*$X$10</f>
        <v>4.1666666666666666E-3</v>
      </c>
      <c r="P19" s="63">
        <v>0</v>
      </c>
      <c r="Q19" s="63">
        <v>9.7222222222222224E-3</v>
      </c>
      <c r="R19" s="8" t="s">
        <v>53</v>
      </c>
      <c r="S19" s="8" t="s">
        <v>66</v>
      </c>
    </row>
    <row r="20" spans="1:24" ht="13.95" customHeight="1">
      <c r="A20" s="53">
        <v>15</v>
      </c>
      <c r="B20" s="68">
        <f t="shared" si="3"/>
        <v>0.62847222222222188</v>
      </c>
      <c r="C20" s="69" t="s">
        <v>36</v>
      </c>
      <c r="D20" s="40" t="s">
        <v>37</v>
      </c>
      <c r="E20" s="69" t="s">
        <v>57</v>
      </c>
      <c r="F20" s="83"/>
      <c r="G20" s="83"/>
      <c r="H20" s="79">
        <f t="shared" si="1"/>
        <v>0.60763888888888851</v>
      </c>
      <c r="I20" s="80">
        <f t="shared" si="2"/>
        <v>0.61458333333333304</v>
      </c>
      <c r="J20" s="58"/>
      <c r="K20" s="59">
        <v>0.63194444444444442</v>
      </c>
      <c r="M20" s="16" t="s">
        <v>67</v>
      </c>
      <c r="N20" s="8">
        <v>1</v>
      </c>
      <c r="O20" s="62">
        <f>N20*$X$7</f>
        <v>4.1666666666666666E-3</v>
      </c>
      <c r="P20" s="63">
        <v>0</v>
      </c>
      <c r="Q20" s="63">
        <v>9.7222222222222224E-3</v>
      </c>
      <c r="R20" s="8" t="s">
        <v>53</v>
      </c>
      <c r="S20" s="8" t="s">
        <v>68</v>
      </c>
      <c r="W20" s="81" t="s">
        <v>69</v>
      </c>
      <c r="X20" s="85">
        <v>9.2592592592592585E-4</v>
      </c>
    </row>
    <row r="21" spans="1:24" ht="13.95" customHeight="1">
      <c r="A21" s="53">
        <v>16</v>
      </c>
      <c r="B21" s="68">
        <f t="shared" si="3"/>
        <v>0.64236111111111072</v>
      </c>
      <c r="C21" s="69" t="s">
        <v>42</v>
      </c>
      <c r="D21" s="40" t="s">
        <v>70</v>
      </c>
      <c r="E21" s="40" t="s">
        <v>71</v>
      </c>
      <c r="F21" s="55">
        <v>16</v>
      </c>
      <c r="G21" s="55" t="s">
        <v>44</v>
      </c>
      <c r="H21" s="79">
        <f t="shared" si="1"/>
        <v>0.62152777777777735</v>
      </c>
      <c r="I21" s="80">
        <f t="shared" si="2"/>
        <v>0.62847222222222188</v>
      </c>
      <c r="J21" s="58"/>
      <c r="K21" s="59">
        <v>0.63888888888888895</v>
      </c>
      <c r="M21" s="61">
        <f>B20-B15</f>
        <v>6.5972222222221988E-2</v>
      </c>
      <c r="N21" s="8">
        <v>2</v>
      </c>
      <c r="O21" s="62">
        <f>N21*$X$7</f>
        <v>8.3333333333333332E-3</v>
      </c>
      <c r="P21" s="63">
        <v>0</v>
      </c>
      <c r="Q21" s="63">
        <v>1.5972222222222224E-2</v>
      </c>
      <c r="R21" s="8" t="s">
        <v>53</v>
      </c>
      <c r="W21" s="82" t="s">
        <v>72</v>
      </c>
      <c r="X21" s="86">
        <v>8.1018518518518516E-4</v>
      </c>
    </row>
    <row r="22" spans="1:24" ht="13.95" customHeight="1">
      <c r="A22" s="53">
        <v>17</v>
      </c>
      <c r="B22" s="87">
        <f t="shared" si="3"/>
        <v>0.6666666666666663</v>
      </c>
      <c r="C22" s="69" t="s">
        <v>36</v>
      </c>
      <c r="D22" s="69" t="s">
        <v>73</v>
      </c>
      <c r="E22" s="69" t="s">
        <v>57</v>
      </c>
      <c r="F22" s="55">
        <v>24</v>
      </c>
      <c r="G22" s="55"/>
      <c r="H22" s="79">
        <f t="shared" si="1"/>
        <v>0.64583333333333293</v>
      </c>
      <c r="I22" s="80">
        <f t="shared" si="2"/>
        <v>0.65277777777777746</v>
      </c>
      <c r="J22" s="58"/>
      <c r="K22" s="59">
        <v>0.65277777777777779</v>
      </c>
      <c r="M22" s="16" t="s">
        <v>74</v>
      </c>
      <c r="N22" s="8">
        <v>1</v>
      </c>
      <c r="O22" s="62">
        <f>N22*$X$12</f>
        <v>1.7361111111111112E-2</v>
      </c>
      <c r="P22" s="63">
        <v>3.472222222222222E-3</v>
      </c>
      <c r="Q22" s="63">
        <v>3.472222222222222E-3</v>
      </c>
      <c r="R22" s="8" t="s">
        <v>53</v>
      </c>
      <c r="W22" s="84" t="s">
        <v>5</v>
      </c>
      <c r="X22" s="88">
        <v>2.0833333333333333E-3</v>
      </c>
    </row>
    <row r="23" spans="1:24" ht="13.95" customHeight="1" thickBot="1">
      <c r="A23" s="89">
        <v>18</v>
      </c>
      <c r="B23" s="90">
        <f t="shared" si="3"/>
        <v>0.69097222222222188</v>
      </c>
      <c r="C23" s="91" t="s">
        <v>36</v>
      </c>
      <c r="D23" s="91" t="s">
        <v>75</v>
      </c>
      <c r="E23" s="92" t="s">
        <v>38</v>
      </c>
      <c r="F23" s="93"/>
      <c r="G23" s="94" t="s">
        <v>39</v>
      </c>
      <c r="H23" s="95">
        <f t="shared" si="1"/>
        <v>0.67013888888888851</v>
      </c>
      <c r="I23" s="96">
        <f t="shared" si="2"/>
        <v>0.67708333333333304</v>
      </c>
      <c r="J23" s="58"/>
      <c r="K23" s="59">
        <v>0.67708333333333337</v>
      </c>
      <c r="M23" s="61">
        <f>B23-B20</f>
        <v>6.25E-2</v>
      </c>
      <c r="N23" s="8">
        <v>3</v>
      </c>
      <c r="O23" s="62">
        <f>N23*$X$8</f>
        <v>1.4583333333333334E-2</v>
      </c>
      <c r="P23" s="63">
        <v>0</v>
      </c>
      <c r="Q23" s="63">
        <v>3.472222222222222E-3</v>
      </c>
      <c r="R23" s="8" t="s">
        <v>53</v>
      </c>
      <c r="S23" s="8" t="s">
        <v>76</v>
      </c>
    </row>
    <row r="24" spans="1:24" ht="12" customHeight="1">
      <c r="A24" s="42"/>
      <c r="B24" s="97" t="s">
        <v>77</v>
      </c>
      <c r="C24" s="98"/>
      <c r="D24" s="98"/>
      <c r="E24" s="42"/>
      <c r="F24" s="99"/>
      <c r="G24" s="99"/>
      <c r="H24" s="100"/>
      <c r="I24" s="100"/>
      <c r="J24" s="58"/>
      <c r="K24" s="101"/>
    </row>
    <row r="25" spans="1:24" ht="12" customHeight="1">
      <c r="A25" s="102" t="s">
        <v>78</v>
      </c>
      <c r="B25" s="103"/>
      <c r="C25" s="104"/>
      <c r="D25" s="103"/>
      <c r="E25" s="103"/>
      <c r="F25" s="105"/>
      <c r="G25" s="106"/>
      <c r="H25" s="107"/>
      <c r="I25" s="107"/>
      <c r="J25" s="58"/>
      <c r="K25" s="36"/>
    </row>
    <row r="26" spans="1:24" ht="12" customHeight="1">
      <c r="A26" s="108"/>
      <c r="B26" s="103"/>
      <c r="C26" s="104"/>
      <c r="D26" s="102" t="s">
        <v>79</v>
      </c>
      <c r="E26" s="103"/>
      <c r="F26" s="105"/>
      <c r="G26" s="106"/>
      <c r="H26" s="107"/>
      <c r="I26" s="107"/>
      <c r="J26" s="58"/>
      <c r="K26" s="36"/>
    </row>
    <row r="27" spans="1:24" ht="13.95" customHeight="1" thickBot="1">
      <c r="A27" s="8" t="s">
        <v>80</v>
      </c>
      <c r="K27" s="36"/>
    </row>
    <row r="28" spans="1:24" ht="13.95" customHeight="1" thickBot="1">
      <c r="A28" s="30" t="s">
        <v>16</v>
      </c>
      <c r="B28" s="31" t="s">
        <v>17</v>
      </c>
      <c r="C28" s="31" t="s">
        <v>18</v>
      </c>
      <c r="D28" s="31" t="s">
        <v>19</v>
      </c>
      <c r="E28" s="31" t="s">
        <v>20</v>
      </c>
      <c r="F28" s="31" t="s">
        <v>81</v>
      </c>
      <c r="G28" s="31"/>
      <c r="H28" s="31" t="s">
        <v>23</v>
      </c>
      <c r="I28" s="34"/>
      <c r="J28" s="35"/>
      <c r="K28" s="36"/>
    </row>
    <row r="29" spans="1:24" ht="13.95" customHeight="1" thickBot="1">
      <c r="A29" s="37"/>
      <c r="B29" s="38"/>
      <c r="C29" s="38"/>
      <c r="D29" s="38"/>
      <c r="E29" s="38"/>
      <c r="F29" s="38"/>
      <c r="G29" s="38"/>
      <c r="H29" s="40" t="s">
        <v>82</v>
      </c>
      <c r="I29" s="41" t="s">
        <v>83</v>
      </c>
      <c r="J29" s="42"/>
      <c r="K29" s="43" t="s">
        <v>26</v>
      </c>
    </row>
    <row r="30" spans="1:24" ht="13.95" customHeight="1">
      <c r="A30" s="109" t="s">
        <v>84</v>
      </c>
      <c r="B30" s="110"/>
      <c r="C30" s="42"/>
      <c r="D30" s="42"/>
      <c r="E30" s="42"/>
      <c r="F30" s="111"/>
      <c r="G30" s="111"/>
      <c r="H30" s="112"/>
      <c r="I30" s="113"/>
      <c r="J30" s="42"/>
      <c r="K30" s="59"/>
      <c r="N30" s="44"/>
      <c r="O30" s="45" t="s">
        <v>29</v>
      </c>
      <c r="P30" s="46" t="s">
        <v>85</v>
      </c>
      <c r="Q30" s="45" t="s">
        <v>31</v>
      </c>
      <c r="S30" s="47" t="s">
        <v>32</v>
      </c>
      <c r="T30" s="47"/>
    </row>
    <row r="31" spans="1:24" ht="13.95" customHeight="1">
      <c r="A31" s="53">
        <v>1</v>
      </c>
      <c r="B31" s="114">
        <v>0.4236111111111111</v>
      </c>
      <c r="C31" s="40" t="s">
        <v>36</v>
      </c>
      <c r="D31" s="40" t="s">
        <v>86</v>
      </c>
      <c r="E31" s="40" t="s">
        <v>87</v>
      </c>
      <c r="F31" s="115">
        <v>24</v>
      </c>
      <c r="G31" s="116"/>
      <c r="H31" s="79">
        <f>B31-$Y$3</f>
        <v>0.38194444444444442</v>
      </c>
      <c r="I31" s="80">
        <f>B31-$Z$3</f>
        <v>0.39583333333333331</v>
      </c>
      <c r="J31" s="58"/>
      <c r="K31" s="59">
        <v>0.5625</v>
      </c>
      <c r="N31" s="117"/>
      <c r="O31" s="62">
        <v>0.10416666666666667</v>
      </c>
      <c r="P31" s="63">
        <f>B31+O31</f>
        <v>0.52777777777777779</v>
      </c>
      <c r="Q31" s="118" t="s">
        <v>88</v>
      </c>
      <c r="R31" s="8" t="s">
        <v>89</v>
      </c>
      <c r="S31" s="119">
        <v>0.53125</v>
      </c>
      <c r="T31" s="119"/>
    </row>
    <row r="32" spans="1:24" ht="13.95" customHeight="1">
      <c r="A32" s="53">
        <v>2</v>
      </c>
      <c r="B32" s="114">
        <v>0.45833333333333331</v>
      </c>
      <c r="C32" s="40" t="s">
        <v>90</v>
      </c>
      <c r="D32" s="40" t="s">
        <v>91</v>
      </c>
      <c r="E32" s="40" t="s">
        <v>87</v>
      </c>
      <c r="F32" s="115">
        <v>24</v>
      </c>
      <c r="G32" s="116"/>
      <c r="H32" s="79">
        <f>B32-$Y$3</f>
        <v>0.41666666666666663</v>
      </c>
      <c r="I32" s="80">
        <f>B32-$Z$3</f>
        <v>0.43055555555555552</v>
      </c>
      <c r="J32" s="58"/>
      <c r="K32" s="59">
        <v>0.47916666666666669</v>
      </c>
      <c r="O32" s="62">
        <f>F32*$X$20*3+X20*8*3</f>
        <v>8.8888888888888878E-2</v>
      </c>
      <c r="P32" s="63">
        <f>B32+O32</f>
        <v>0.54722222222222217</v>
      </c>
      <c r="Q32" s="118" t="s">
        <v>88</v>
      </c>
      <c r="R32" s="8" t="s">
        <v>89</v>
      </c>
      <c r="S32" s="119">
        <v>0.55555555555555558</v>
      </c>
      <c r="T32" s="119"/>
    </row>
    <row r="33" spans="1:20" ht="13.95" customHeight="1">
      <c r="A33" s="53">
        <v>3</v>
      </c>
      <c r="B33" s="114">
        <v>0.47916666666666669</v>
      </c>
      <c r="C33" s="40" t="s">
        <v>36</v>
      </c>
      <c r="D33" s="40" t="s">
        <v>92</v>
      </c>
      <c r="E33" s="40" t="s">
        <v>87</v>
      </c>
      <c r="F33" s="115" t="s">
        <v>93</v>
      </c>
      <c r="G33" s="116"/>
      <c r="H33" s="79">
        <f>B33-$AA$3</f>
        <v>0.42361111111111116</v>
      </c>
      <c r="I33" s="80">
        <f>B33-$AB$3</f>
        <v>0.4375</v>
      </c>
      <c r="J33" s="58"/>
      <c r="K33" s="59">
        <v>0.5</v>
      </c>
      <c r="N33" s="117"/>
      <c r="O33" s="62">
        <v>0.1875</v>
      </c>
      <c r="P33" s="63">
        <v>0.66666666666666663</v>
      </c>
      <c r="Q33" s="118" t="s">
        <v>88</v>
      </c>
      <c r="R33" s="8" t="s">
        <v>89</v>
      </c>
      <c r="S33" s="119">
        <v>0.68055555555555547</v>
      </c>
      <c r="T33" s="119"/>
    </row>
    <row r="34" spans="1:20" ht="13.95" customHeight="1">
      <c r="A34" s="120">
        <v>4</v>
      </c>
      <c r="B34" s="121">
        <v>0.54861111111111105</v>
      </c>
      <c r="C34" s="122" t="s">
        <v>55</v>
      </c>
      <c r="D34" s="122" t="s">
        <v>86</v>
      </c>
      <c r="E34" s="122" t="s">
        <v>87</v>
      </c>
      <c r="F34" s="115" t="s">
        <v>94</v>
      </c>
      <c r="G34" s="116"/>
      <c r="H34" s="79">
        <f>B34-$Y$3</f>
        <v>0.50694444444444442</v>
      </c>
      <c r="I34" s="80">
        <f>B34-$Z$3</f>
        <v>0.52083333333333326</v>
      </c>
      <c r="J34" s="58"/>
      <c r="K34" s="59">
        <v>0.60416666666666663</v>
      </c>
      <c r="N34" s="117"/>
      <c r="O34" s="62">
        <v>6.25E-2</v>
      </c>
      <c r="P34" s="63">
        <f t="shared" ref="P34" si="4">B34+O34</f>
        <v>0.61111111111111105</v>
      </c>
      <c r="Q34" s="118" t="s">
        <v>88</v>
      </c>
      <c r="R34" s="8" t="s">
        <v>89</v>
      </c>
      <c r="S34" s="119">
        <v>0.61805555555555558</v>
      </c>
      <c r="T34" s="119"/>
    </row>
    <row r="35" spans="1:20" ht="13.95" customHeight="1">
      <c r="A35" s="109" t="s">
        <v>95</v>
      </c>
      <c r="B35" s="110"/>
      <c r="C35" s="42"/>
      <c r="D35" s="42"/>
      <c r="E35" s="42"/>
      <c r="F35" s="111"/>
      <c r="G35" s="111"/>
      <c r="H35" s="112"/>
      <c r="I35" s="113"/>
      <c r="J35" s="58"/>
      <c r="K35" s="36"/>
      <c r="N35" s="117"/>
      <c r="O35" s="117"/>
      <c r="Q35" s="118"/>
    </row>
    <row r="36" spans="1:20" ht="13.95" customHeight="1">
      <c r="A36" s="123">
        <v>1</v>
      </c>
      <c r="B36" s="114">
        <v>0.49305555555555558</v>
      </c>
      <c r="C36" s="40" t="s">
        <v>42</v>
      </c>
      <c r="D36" s="40" t="s">
        <v>96</v>
      </c>
      <c r="E36" s="40" t="s">
        <v>87</v>
      </c>
      <c r="F36" s="115" t="s">
        <v>97</v>
      </c>
      <c r="G36" s="116"/>
      <c r="H36" s="79">
        <f>B36-$AC$3</f>
        <v>0.4513888888888889</v>
      </c>
      <c r="I36" s="80">
        <f>B36-$AD$3</f>
        <v>0.46527777777777779</v>
      </c>
      <c r="J36" s="58"/>
      <c r="K36" s="59">
        <v>0.5</v>
      </c>
      <c r="N36" s="117"/>
      <c r="O36" s="62">
        <f>16*$X$20*3+V25*8*3</f>
        <v>4.4444444444444439E-2</v>
      </c>
      <c r="P36" s="63">
        <f t="shared" ref="P36:P37" si="5">B36+O36</f>
        <v>0.53749999999999998</v>
      </c>
      <c r="Q36" s="118" t="s">
        <v>88</v>
      </c>
      <c r="R36" s="8" t="s">
        <v>89</v>
      </c>
      <c r="S36" s="119">
        <v>0.53472222222222221</v>
      </c>
      <c r="T36" s="119"/>
    </row>
    <row r="37" spans="1:20" ht="13.95" customHeight="1" thickBot="1">
      <c r="A37" s="124">
        <v>2</v>
      </c>
      <c r="B37" s="125">
        <v>0.58333333333333337</v>
      </c>
      <c r="C37" s="92" t="s">
        <v>90</v>
      </c>
      <c r="D37" s="92" t="s">
        <v>96</v>
      </c>
      <c r="E37" s="92" t="s">
        <v>87</v>
      </c>
      <c r="F37" s="126">
        <v>24</v>
      </c>
      <c r="G37" s="127"/>
      <c r="H37" s="95">
        <f>B37-$AC$3</f>
        <v>0.54166666666666674</v>
      </c>
      <c r="I37" s="96">
        <f>B37-$AD$3</f>
        <v>0.55555555555555558</v>
      </c>
      <c r="J37" s="58"/>
      <c r="K37" s="59">
        <v>0.58333333333333337</v>
      </c>
      <c r="O37" s="62">
        <f>F37*$X$20*3+V26*8*3</f>
        <v>6.6666666666666652E-2</v>
      </c>
      <c r="P37" s="63">
        <f t="shared" si="5"/>
        <v>0.65</v>
      </c>
      <c r="Q37" s="118" t="s">
        <v>88</v>
      </c>
      <c r="R37" s="8" t="s">
        <v>89</v>
      </c>
      <c r="S37" s="119">
        <v>0.65972222222222221</v>
      </c>
      <c r="T37" s="119"/>
    </row>
    <row r="38" spans="1:20" ht="13.95" customHeight="1">
      <c r="A38" s="98"/>
      <c r="B38" s="128"/>
      <c r="C38" s="129"/>
      <c r="D38" s="98"/>
      <c r="E38" s="98"/>
      <c r="F38" s="130"/>
      <c r="G38" s="131"/>
      <c r="H38" s="132"/>
      <c r="I38" s="132"/>
      <c r="J38" s="58"/>
      <c r="K38" s="36"/>
    </row>
    <row r="39" spans="1:20" ht="13.95" customHeight="1">
      <c r="A39" s="15" t="s">
        <v>98</v>
      </c>
      <c r="E39" s="133" t="s">
        <v>99</v>
      </c>
      <c r="G39" s="134" t="s">
        <v>100</v>
      </c>
      <c r="K39" s="36"/>
    </row>
    <row r="40" spans="1:20" ht="13.95" customHeight="1" thickBot="1">
      <c r="A40" s="8" t="s">
        <v>101</v>
      </c>
      <c r="E40" s="23"/>
      <c r="K40" s="36"/>
    </row>
    <row r="41" spans="1:20" ht="13.95" customHeight="1" thickBot="1">
      <c r="A41" s="30" t="s">
        <v>16</v>
      </c>
      <c r="B41" s="31" t="s">
        <v>17</v>
      </c>
      <c r="C41" s="31" t="s">
        <v>18</v>
      </c>
      <c r="D41" s="31" t="s">
        <v>19</v>
      </c>
      <c r="E41" s="31" t="s">
        <v>20</v>
      </c>
      <c r="F41" s="32" t="s">
        <v>21</v>
      </c>
      <c r="G41" s="33" t="s">
        <v>22</v>
      </c>
      <c r="H41" s="31" t="s">
        <v>23</v>
      </c>
      <c r="I41" s="34"/>
      <c r="J41" s="35"/>
      <c r="K41" s="36"/>
    </row>
    <row r="42" spans="1:20" ht="13.95" customHeight="1" thickBot="1">
      <c r="A42" s="37"/>
      <c r="B42" s="38"/>
      <c r="C42" s="38"/>
      <c r="D42" s="38"/>
      <c r="E42" s="38"/>
      <c r="F42" s="38"/>
      <c r="G42" s="39"/>
      <c r="H42" s="40" t="s">
        <v>102</v>
      </c>
      <c r="I42" s="41" t="s">
        <v>103</v>
      </c>
      <c r="J42" s="42"/>
      <c r="K42" s="43" t="s">
        <v>26</v>
      </c>
      <c r="M42" s="16" t="s">
        <v>27</v>
      </c>
      <c r="N42" s="44" t="s">
        <v>28</v>
      </c>
      <c r="O42" s="45" t="s">
        <v>29</v>
      </c>
      <c r="P42" s="46" t="s">
        <v>30</v>
      </c>
      <c r="Q42" s="45" t="s">
        <v>31</v>
      </c>
      <c r="S42" s="47" t="s">
        <v>32</v>
      </c>
      <c r="T42" s="47"/>
    </row>
    <row r="43" spans="1:20" ht="13.95" customHeight="1">
      <c r="A43" s="53">
        <v>1</v>
      </c>
      <c r="B43" s="56">
        <v>0.39583333333333331</v>
      </c>
      <c r="C43" s="40" t="s">
        <v>36</v>
      </c>
      <c r="D43" s="40" t="s">
        <v>104</v>
      </c>
      <c r="E43" s="40" t="s">
        <v>105</v>
      </c>
      <c r="F43" s="55">
        <v>24</v>
      </c>
      <c r="G43" s="55" t="s">
        <v>39</v>
      </c>
      <c r="H43" s="79">
        <f t="shared" ref="H43:H54" si="6">B43-$W$3</f>
        <v>0.375</v>
      </c>
      <c r="I43" s="80">
        <f t="shared" ref="I43:I54" si="7">B43-$X$3</f>
        <v>0.38194444444444442</v>
      </c>
      <c r="J43" s="58"/>
      <c r="K43" s="59">
        <v>0.39583333333333331</v>
      </c>
      <c r="M43" s="61">
        <f>B48-B43</f>
        <v>8.333333333333337E-2</v>
      </c>
      <c r="N43" s="8">
        <v>3</v>
      </c>
      <c r="O43" s="62">
        <f>N43*$X$6</f>
        <v>1.0416666666666666E-2</v>
      </c>
      <c r="P43" s="63">
        <v>3.472222222222222E-3</v>
      </c>
    </row>
    <row r="44" spans="1:20" ht="13.95" customHeight="1">
      <c r="A44" s="53">
        <v>2</v>
      </c>
      <c r="B44" s="68">
        <f t="shared" ref="B44:B54" si="8">B43+O43+P43+Q43</f>
        <v>0.40972222222222221</v>
      </c>
      <c r="C44" s="40" t="s">
        <v>36</v>
      </c>
      <c r="D44" s="40" t="s">
        <v>106</v>
      </c>
      <c r="E44" s="40" t="s">
        <v>105</v>
      </c>
      <c r="F44" s="55">
        <v>24</v>
      </c>
      <c r="G44" s="55" t="s">
        <v>107</v>
      </c>
      <c r="H44" s="79">
        <f t="shared" si="6"/>
        <v>0.3888888888888889</v>
      </c>
      <c r="I44" s="80">
        <f t="shared" si="7"/>
        <v>0.39583333333333331</v>
      </c>
      <c r="J44" s="58"/>
      <c r="K44" s="59">
        <v>0.40972222222222227</v>
      </c>
      <c r="M44" s="61">
        <f>B52-B44</f>
        <v>0.13888888888888873</v>
      </c>
      <c r="N44" s="8">
        <v>2</v>
      </c>
      <c r="O44" s="62">
        <f>N44*$X$11</f>
        <v>1.1111111111111112E-2</v>
      </c>
      <c r="P44" s="63">
        <v>6.2499999999999995E-3</v>
      </c>
    </row>
    <row r="45" spans="1:20" ht="13.95" customHeight="1">
      <c r="A45" s="53">
        <v>3</v>
      </c>
      <c r="B45" s="68">
        <f t="shared" si="8"/>
        <v>0.42708333333333331</v>
      </c>
      <c r="C45" s="40" t="s">
        <v>42</v>
      </c>
      <c r="D45" s="40" t="s">
        <v>108</v>
      </c>
      <c r="E45" s="40" t="s">
        <v>105</v>
      </c>
      <c r="F45" s="55">
        <v>16</v>
      </c>
      <c r="G45" s="55" t="s">
        <v>44</v>
      </c>
      <c r="H45" s="79">
        <f t="shared" si="6"/>
        <v>0.40625</v>
      </c>
      <c r="I45" s="80">
        <f t="shared" si="7"/>
        <v>0.41319444444444442</v>
      </c>
      <c r="J45" s="58"/>
      <c r="K45" s="59">
        <v>0.42708333333333331</v>
      </c>
      <c r="M45" s="61">
        <f>B49-B45</f>
        <v>6.25E-2</v>
      </c>
      <c r="N45" s="8">
        <v>2</v>
      </c>
      <c r="O45" s="62">
        <f>N45*$X$6</f>
        <v>6.9444444444444441E-3</v>
      </c>
      <c r="P45" s="63">
        <v>0</v>
      </c>
    </row>
    <row r="46" spans="1:20" ht="13.95" customHeight="1">
      <c r="A46" s="53">
        <v>4</v>
      </c>
      <c r="B46" s="68">
        <f t="shared" si="8"/>
        <v>0.43402777777777773</v>
      </c>
      <c r="C46" s="40" t="s">
        <v>36</v>
      </c>
      <c r="D46" s="40" t="s">
        <v>108</v>
      </c>
      <c r="E46" s="40" t="s">
        <v>105</v>
      </c>
      <c r="F46" s="55">
        <v>24</v>
      </c>
      <c r="G46" s="55" t="s">
        <v>39</v>
      </c>
      <c r="H46" s="79">
        <f t="shared" si="6"/>
        <v>0.41319444444444442</v>
      </c>
      <c r="I46" s="80">
        <f t="shared" si="7"/>
        <v>0.42013888888888884</v>
      </c>
      <c r="J46" s="58"/>
      <c r="K46" s="59">
        <v>0.43402777777777773</v>
      </c>
      <c r="M46" s="61">
        <f>B50-B46</f>
        <v>6.597222222222221E-2</v>
      </c>
      <c r="N46" s="8">
        <v>3</v>
      </c>
      <c r="O46" s="62">
        <f>N46*$X$16</f>
        <v>1.0416666666666666E-2</v>
      </c>
      <c r="P46" s="63">
        <v>1.3888888888888888E-2</v>
      </c>
    </row>
    <row r="47" spans="1:20" ht="13.95" customHeight="1">
      <c r="A47" s="53">
        <v>5</v>
      </c>
      <c r="B47" s="68">
        <f t="shared" si="8"/>
        <v>0.45833333333333331</v>
      </c>
      <c r="C47" s="40" t="s">
        <v>42</v>
      </c>
      <c r="D47" s="40" t="s">
        <v>109</v>
      </c>
      <c r="E47" s="40" t="s">
        <v>87</v>
      </c>
      <c r="F47" s="55">
        <v>16</v>
      </c>
      <c r="G47" s="55"/>
      <c r="H47" s="79">
        <f t="shared" si="6"/>
        <v>0.4375</v>
      </c>
      <c r="I47" s="80">
        <f t="shared" si="7"/>
        <v>0.44444444444444442</v>
      </c>
      <c r="J47" s="58"/>
      <c r="K47" s="59">
        <v>0.45833333333333331</v>
      </c>
      <c r="M47" s="61"/>
      <c r="N47" s="8">
        <v>1</v>
      </c>
      <c r="O47" s="62">
        <f>N47*$X$13</f>
        <v>1.2499999999999999E-2</v>
      </c>
      <c r="P47" s="63">
        <v>8.3333333333333332E-3</v>
      </c>
      <c r="R47" s="8" t="s">
        <v>53</v>
      </c>
    </row>
    <row r="48" spans="1:20" ht="13.95" customHeight="1">
      <c r="A48" s="53">
        <v>6</v>
      </c>
      <c r="B48" s="68">
        <f t="shared" si="8"/>
        <v>0.47916666666666669</v>
      </c>
      <c r="C48" s="40" t="s">
        <v>36</v>
      </c>
      <c r="D48" s="40" t="s">
        <v>104</v>
      </c>
      <c r="E48" s="40" t="s">
        <v>87</v>
      </c>
      <c r="F48" s="55"/>
      <c r="G48" s="55"/>
      <c r="H48" s="79">
        <f t="shared" si="6"/>
        <v>0.45833333333333337</v>
      </c>
      <c r="I48" s="80">
        <f t="shared" si="7"/>
        <v>0.46527777777777779</v>
      </c>
      <c r="J48" s="58"/>
      <c r="K48" s="59">
        <v>0.47916666666666669</v>
      </c>
      <c r="M48" s="61"/>
      <c r="N48" s="8">
        <v>1</v>
      </c>
      <c r="O48" s="62">
        <f>N48*$X$6</f>
        <v>3.472222222222222E-3</v>
      </c>
      <c r="P48" s="63">
        <v>6.9444444444444441E-3</v>
      </c>
      <c r="R48" s="8" t="s">
        <v>53</v>
      </c>
    </row>
    <row r="49" spans="1:20" ht="13.95" customHeight="1">
      <c r="A49" s="53">
        <v>7</v>
      </c>
      <c r="B49" s="68">
        <f t="shared" si="8"/>
        <v>0.48958333333333331</v>
      </c>
      <c r="C49" s="40" t="s">
        <v>42</v>
      </c>
      <c r="D49" s="40" t="s">
        <v>108</v>
      </c>
      <c r="E49" s="40" t="s">
        <v>87</v>
      </c>
      <c r="F49" s="55"/>
      <c r="G49" s="55"/>
      <c r="H49" s="79">
        <f t="shared" si="6"/>
        <v>0.46875</v>
      </c>
      <c r="I49" s="80">
        <f t="shared" si="7"/>
        <v>0.47569444444444442</v>
      </c>
      <c r="J49" s="58"/>
      <c r="K49" s="59">
        <v>0.4861111111111111</v>
      </c>
      <c r="M49" s="61"/>
      <c r="N49" s="8">
        <v>1</v>
      </c>
      <c r="O49" s="62">
        <f>N49*$X$6</f>
        <v>3.472222222222222E-3</v>
      </c>
      <c r="P49" s="63">
        <v>6.9444444444444441E-3</v>
      </c>
      <c r="R49" s="8" t="s">
        <v>53</v>
      </c>
    </row>
    <row r="50" spans="1:20" ht="13.95" customHeight="1">
      <c r="A50" s="53">
        <v>8</v>
      </c>
      <c r="B50" s="68">
        <f t="shared" si="8"/>
        <v>0.49999999999999994</v>
      </c>
      <c r="C50" s="40" t="s">
        <v>36</v>
      </c>
      <c r="D50" s="40" t="s">
        <v>108</v>
      </c>
      <c r="E50" s="40" t="s">
        <v>87</v>
      </c>
      <c r="F50" s="55"/>
      <c r="G50" s="55"/>
      <c r="H50" s="79">
        <f t="shared" si="6"/>
        <v>0.47916666666666663</v>
      </c>
      <c r="I50" s="80">
        <f t="shared" si="7"/>
        <v>0.48611111111111105</v>
      </c>
      <c r="J50" s="58"/>
      <c r="K50" s="59">
        <v>0.49305555555555558</v>
      </c>
      <c r="M50" s="61"/>
      <c r="N50" s="8">
        <v>1</v>
      </c>
      <c r="O50" s="62">
        <f>N50*$X$6</f>
        <v>3.472222222222222E-3</v>
      </c>
      <c r="P50" s="63">
        <v>6.9444444444444441E-3</v>
      </c>
      <c r="Q50" s="63">
        <v>1.0416666666666666E-2</v>
      </c>
      <c r="R50" s="8" t="s">
        <v>110</v>
      </c>
      <c r="S50" s="8" t="s">
        <v>111</v>
      </c>
    </row>
    <row r="51" spans="1:20" ht="13.95" customHeight="1">
      <c r="A51" s="53">
        <v>9</v>
      </c>
      <c r="B51" s="68">
        <f t="shared" si="8"/>
        <v>0.52083333333333326</v>
      </c>
      <c r="C51" s="40" t="s">
        <v>36</v>
      </c>
      <c r="D51" s="40" t="s">
        <v>112</v>
      </c>
      <c r="E51" s="40" t="s">
        <v>87</v>
      </c>
      <c r="F51" s="69">
        <v>20</v>
      </c>
      <c r="G51" s="55"/>
      <c r="H51" s="79">
        <f t="shared" si="6"/>
        <v>0.49999999999999994</v>
      </c>
      <c r="I51" s="80">
        <f t="shared" si="7"/>
        <v>0.50694444444444442</v>
      </c>
      <c r="J51" s="58"/>
      <c r="K51" s="59">
        <v>0.50694444444444442</v>
      </c>
      <c r="M51" s="61"/>
      <c r="N51" s="8">
        <v>1</v>
      </c>
      <c r="O51" s="62">
        <f>N51*$X$18</f>
        <v>1.3888888888888888E-2</v>
      </c>
      <c r="P51" s="63">
        <v>6.9444444444444441E-3</v>
      </c>
      <c r="Q51" s="63">
        <v>6.9444444444444441E-3</v>
      </c>
      <c r="R51" s="8" t="s">
        <v>53</v>
      </c>
      <c r="S51" s="8" t="s">
        <v>113</v>
      </c>
    </row>
    <row r="52" spans="1:20" ht="13.95" customHeight="1">
      <c r="A52" s="53">
        <v>10</v>
      </c>
      <c r="B52" s="68">
        <f t="shared" si="8"/>
        <v>0.54861111111111094</v>
      </c>
      <c r="C52" s="40" t="s">
        <v>36</v>
      </c>
      <c r="D52" s="40" t="s">
        <v>106</v>
      </c>
      <c r="E52" s="40" t="s">
        <v>87</v>
      </c>
      <c r="F52" s="55"/>
      <c r="G52" s="55"/>
      <c r="H52" s="79">
        <f t="shared" si="6"/>
        <v>0.52777777777777757</v>
      </c>
      <c r="I52" s="80">
        <f t="shared" si="7"/>
        <v>0.5347222222222221</v>
      </c>
      <c r="J52" s="58"/>
      <c r="K52" s="59">
        <v>0.54166666666666663</v>
      </c>
      <c r="M52" s="61"/>
      <c r="N52" s="8">
        <v>1</v>
      </c>
      <c r="O52" s="62">
        <f>N52*$X$6</f>
        <v>3.472222222222222E-3</v>
      </c>
      <c r="P52" s="63">
        <v>1.0416666666666666E-2</v>
      </c>
      <c r="Q52" s="63">
        <v>1.0416666666666666E-2</v>
      </c>
      <c r="R52" s="8" t="s">
        <v>53</v>
      </c>
      <c r="S52" s="8" t="s">
        <v>114</v>
      </c>
    </row>
    <row r="53" spans="1:20" ht="13.95" customHeight="1">
      <c r="A53" s="53">
        <v>11</v>
      </c>
      <c r="B53" s="87">
        <f t="shared" si="8"/>
        <v>0.57291666666666641</v>
      </c>
      <c r="C53" s="40" t="s">
        <v>42</v>
      </c>
      <c r="D53" s="69" t="s">
        <v>70</v>
      </c>
      <c r="E53" s="40" t="s">
        <v>87</v>
      </c>
      <c r="F53" s="55"/>
      <c r="G53" s="55"/>
      <c r="H53" s="79">
        <f t="shared" si="6"/>
        <v>0.55208333333333304</v>
      </c>
      <c r="I53" s="80">
        <f t="shared" si="7"/>
        <v>0.55902777777777757</v>
      </c>
      <c r="J53" s="58"/>
      <c r="K53" s="59">
        <v>0.55208333333333337</v>
      </c>
      <c r="M53" s="61"/>
      <c r="N53" s="8">
        <v>1</v>
      </c>
      <c r="O53" s="62">
        <f>N53*$X$11</f>
        <v>5.5555555555555558E-3</v>
      </c>
      <c r="P53" s="63">
        <v>4.8611111111111112E-3</v>
      </c>
      <c r="Q53" s="63">
        <v>0</v>
      </c>
      <c r="R53" s="8" t="s">
        <v>53</v>
      </c>
    </row>
    <row r="54" spans="1:20" ht="13.95" customHeight="1" thickBot="1">
      <c r="A54" s="89">
        <v>12</v>
      </c>
      <c r="B54" s="135">
        <f t="shared" si="8"/>
        <v>0.58333333333333304</v>
      </c>
      <c r="C54" s="92" t="s">
        <v>36</v>
      </c>
      <c r="D54" s="91" t="s">
        <v>75</v>
      </c>
      <c r="E54" s="92" t="s">
        <v>87</v>
      </c>
      <c r="F54" s="94"/>
      <c r="G54" s="94"/>
      <c r="H54" s="95">
        <f t="shared" si="6"/>
        <v>0.56249999999999967</v>
      </c>
      <c r="I54" s="96">
        <f t="shared" si="7"/>
        <v>0.5694444444444442</v>
      </c>
      <c r="J54" s="58"/>
      <c r="K54" s="59">
        <v>0.5625</v>
      </c>
      <c r="M54" s="61"/>
      <c r="N54" s="8">
        <v>2</v>
      </c>
      <c r="O54" s="62">
        <f>N54*$X$8</f>
        <v>9.7222222222222224E-3</v>
      </c>
      <c r="P54" s="63">
        <v>3.472222222222222E-3</v>
      </c>
      <c r="Q54" s="63">
        <v>6.9444444444444441E-3</v>
      </c>
      <c r="R54" s="8" t="s">
        <v>110</v>
      </c>
      <c r="S54" s="8" t="s">
        <v>115</v>
      </c>
    </row>
    <row r="55" spans="1:20" ht="13.95" customHeight="1">
      <c r="A55" s="102" t="s">
        <v>123</v>
      </c>
      <c r="D55" s="136"/>
      <c r="E55" s="35"/>
      <c r="F55" s="130"/>
      <c r="G55" s="131"/>
      <c r="H55" s="35"/>
      <c r="I55" s="35"/>
      <c r="J55" s="137"/>
      <c r="K55" s="36"/>
      <c r="L55" s="138"/>
      <c r="M55" s="138"/>
      <c r="O55" s="62"/>
      <c r="P55" s="63"/>
      <c r="Q55" s="63"/>
    </row>
    <row r="56" spans="1:20" ht="13.95" customHeight="1">
      <c r="A56" s="23"/>
      <c r="D56" s="136"/>
      <c r="E56" s="35"/>
      <c r="F56" s="130"/>
      <c r="G56" s="131"/>
      <c r="H56" s="35"/>
      <c r="I56" s="35"/>
      <c r="J56" s="137"/>
      <c r="K56" s="36"/>
      <c r="L56" s="138"/>
      <c r="M56" s="138"/>
      <c r="O56" s="62"/>
      <c r="P56" s="63"/>
      <c r="Q56" s="63"/>
    </row>
    <row r="57" spans="1:20" ht="16.2" customHeight="1" thickBot="1">
      <c r="A57" s="8" t="s">
        <v>116</v>
      </c>
      <c r="K57" s="36"/>
      <c r="O57" s="62"/>
      <c r="P57" s="63"/>
      <c r="Q57" s="63"/>
    </row>
    <row r="58" spans="1:20" ht="13.95" customHeight="1">
      <c r="A58" s="30" t="s">
        <v>16</v>
      </c>
      <c r="B58" s="31" t="s">
        <v>17</v>
      </c>
      <c r="C58" s="31" t="s">
        <v>18</v>
      </c>
      <c r="D58" s="31" t="s">
        <v>19</v>
      </c>
      <c r="E58" s="31" t="s">
        <v>20</v>
      </c>
      <c r="F58" s="31" t="s">
        <v>81</v>
      </c>
      <c r="G58" s="31"/>
      <c r="H58" s="31" t="s">
        <v>23</v>
      </c>
      <c r="I58" s="34"/>
      <c r="J58" s="35"/>
      <c r="K58" s="36"/>
    </row>
    <row r="59" spans="1:20" ht="13.95" customHeight="1" thickBot="1">
      <c r="A59" s="37"/>
      <c r="B59" s="38"/>
      <c r="C59" s="38"/>
      <c r="D59" s="38"/>
      <c r="E59" s="38"/>
      <c r="F59" s="38"/>
      <c r="G59" s="38"/>
      <c r="H59" s="40" t="s">
        <v>82</v>
      </c>
      <c r="I59" s="41" t="s">
        <v>83</v>
      </c>
      <c r="J59" s="42"/>
      <c r="K59" s="36"/>
    </row>
    <row r="60" spans="1:20" ht="13.95" customHeight="1" thickBot="1">
      <c r="A60" s="109" t="s">
        <v>84</v>
      </c>
      <c r="B60" s="42"/>
      <c r="C60" s="42"/>
      <c r="D60" s="42"/>
      <c r="E60" s="42"/>
      <c r="F60" s="42"/>
      <c r="G60" s="42"/>
      <c r="H60" s="42"/>
      <c r="I60" s="139"/>
      <c r="J60" s="42"/>
      <c r="K60" s="43" t="s">
        <v>26</v>
      </c>
      <c r="O60" s="45" t="s">
        <v>29</v>
      </c>
      <c r="P60" s="46" t="s">
        <v>85</v>
      </c>
      <c r="Q60" s="45" t="s">
        <v>31</v>
      </c>
      <c r="S60" s="47" t="s">
        <v>32</v>
      </c>
      <c r="T60" s="47"/>
    </row>
    <row r="61" spans="1:20" ht="13.95" customHeight="1">
      <c r="A61" s="53">
        <v>1</v>
      </c>
      <c r="B61" s="140">
        <v>0.40625</v>
      </c>
      <c r="C61" s="40" t="s">
        <v>36</v>
      </c>
      <c r="D61" s="40" t="s">
        <v>117</v>
      </c>
      <c r="E61" s="40" t="s">
        <v>87</v>
      </c>
      <c r="F61" s="115">
        <v>24</v>
      </c>
      <c r="G61" s="116"/>
      <c r="H61" s="79">
        <f>B61-$Y$3</f>
        <v>0.36458333333333331</v>
      </c>
      <c r="I61" s="80">
        <f>B61-$Z$3</f>
        <v>0.37847222222222221</v>
      </c>
      <c r="J61" s="58"/>
      <c r="K61" s="59">
        <v>0.45833333333333331</v>
      </c>
      <c r="O61" s="62">
        <f>F61*$X$20*3+V50*8*3</f>
        <v>6.6666666666666652E-2</v>
      </c>
      <c r="P61" s="63">
        <f>B61+O61</f>
        <v>0.47291666666666665</v>
      </c>
      <c r="Q61" s="118" t="s">
        <v>88</v>
      </c>
      <c r="R61" s="8" t="s">
        <v>89</v>
      </c>
      <c r="S61" s="119">
        <v>0.52777777777777779</v>
      </c>
      <c r="T61" s="119"/>
    </row>
    <row r="62" spans="1:20" ht="13.95" customHeight="1">
      <c r="A62" s="141">
        <v>2</v>
      </c>
      <c r="B62" s="140">
        <v>0.51041666666666663</v>
      </c>
      <c r="C62" s="142" t="s">
        <v>55</v>
      </c>
      <c r="D62" s="142" t="s">
        <v>118</v>
      </c>
      <c r="E62" s="142" t="s">
        <v>87</v>
      </c>
      <c r="F62" s="115">
        <v>16</v>
      </c>
      <c r="G62" s="116"/>
      <c r="H62" s="79">
        <f>B62-$Y$3</f>
        <v>0.46874999999999994</v>
      </c>
      <c r="I62" s="80">
        <f>B62-$Z$3</f>
        <v>0.48263888888888884</v>
      </c>
      <c r="J62" s="58"/>
      <c r="K62" s="59" t="s">
        <v>119</v>
      </c>
      <c r="O62" s="62">
        <v>6.25E-2</v>
      </c>
      <c r="P62" s="63">
        <f>B62+O62</f>
        <v>0.57291666666666663</v>
      </c>
      <c r="Q62" s="118" t="s">
        <v>88</v>
      </c>
      <c r="R62" s="8" t="s">
        <v>89</v>
      </c>
      <c r="S62" s="119">
        <v>0.55208333333333337</v>
      </c>
      <c r="T62" s="119"/>
    </row>
    <row r="63" spans="1:20" ht="13.95" customHeight="1">
      <c r="A63" s="109" t="s">
        <v>95</v>
      </c>
      <c r="B63" s="42"/>
      <c r="C63" s="42"/>
      <c r="D63" s="42"/>
      <c r="E63" s="42"/>
      <c r="F63" s="42"/>
      <c r="G63" s="42"/>
      <c r="H63" s="42"/>
      <c r="I63" s="139"/>
      <c r="J63" s="42"/>
      <c r="K63" s="101"/>
      <c r="N63" s="117"/>
      <c r="O63" s="62"/>
      <c r="P63" s="63"/>
      <c r="S63" s="119"/>
      <c r="T63" s="119"/>
    </row>
    <row r="64" spans="1:20" ht="13.95" customHeight="1">
      <c r="A64" s="53">
        <v>1</v>
      </c>
      <c r="B64" s="56">
        <v>0.39930555555555558</v>
      </c>
      <c r="C64" s="40" t="s">
        <v>42</v>
      </c>
      <c r="D64" s="40" t="s">
        <v>120</v>
      </c>
      <c r="E64" s="40" t="s">
        <v>87</v>
      </c>
      <c r="F64" s="115" t="s">
        <v>121</v>
      </c>
      <c r="G64" s="116"/>
      <c r="H64" s="79">
        <f>B64-$AC$3</f>
        <v>0.3576388888888889</v>
      </c>
      <c r="I64" s="80">
        <f>B64-$AD$3</f>
        <v>0.37152777777777779</v>
      </c>
      <c r="J64" s="58"/>
      <c r="K64" s="59">
        <v>0.39583333333333331</v>
      </c>
      <c r="O64" s="62">
        <v>4.1666666666666664E-2</v>
      </c>
      <c r="P64" s="63">
        <f t="shared" ref="P64:P67" si="9">B64+O64</f>
        <v>0.44097222222222227</v>
      </c>
      <c r="Q64" s="118" t="s">
        <v>88</v>
      </c>
      <c r="R64" s="8" t="s">
        <v>89</v>
      </c>
      <c r="S64" s="119">
        <v>0.46875</v>
      </c>
      <c r="T64" s="119"/>
    </row>
    <row r="65" spans="1:20" ht="13.95" customHeight="1">
      <c r="A65" s="53">
        <v>2</v>
      </c>
      <c r="B65" s="114">
        <v>0.40277777777777773</v>
      </c>
      <c r="C65" s="69" t="s">
        <v>36</v>
      </c>
      <c r="D65" s="40" t="s">
        <v>122</v>
      </c>
      <c r="E65" s="40" t="s">
        <v>87</v>
      </c>
      <c r="F65" s="115">
        <v>24</v>
      </c>
      <c r="G65" s="116"/>
      <c r="H65" s="79">
        <f>B65-$AC$3</f>
        <v>0.36111111111111105</v>
      </c>
      <c r="I65" s="80">
        <f>B65-$AD$3</f>
        <v>0.37499999999999994</v>
      </c>
      <c r="J65" s="58"/>
      <c r="K65" s="59">
        <v>0.39583333333333331</v>
      </c>
      <c r="O65" s="62">
        <v>5.5555555555555552E-2</v>
      </c>
      <c r="P65" s="63">
        <f t="shared" si="9"/>
        <v>0.45833333333333326</v>
      </c>
      <c r="Q65" s="118" t="s">
        <v>88</v>
      </c>
      <c r="R65" s="8" t="s">
        <v>89</v>
      </c>
      <c r="S65" s="119">
        <v>0.47222222222222227</v>
      </c>
      <c r="T65" s="119"/>
    </row>
    <row r="66" spans="1:20" ht="13.95" customHeight="1">
      <c r="A66" s="53">
        <v>3</v>
      </c>
      <c r="B66" s="114">
        <v>0.47222222222222227</v>
      </c>
      <c r="C66" s="69" t="s">
        <v>36</v>
      </c>
      <c r="D66" s="40" t="s">
        <v>120</v>
      </c>
      <c r="E66" s="40" t="s">
        <v>87</v>
      </c>
      <c r="F66" s="115">
        <v>24</v>
      </c>
      <c r="G66" s="116"/>
      <c r="H66" s="79">
        <f>B66-$AC$3</f>
        <v>0.43055555555555558</v>
      </c>
      <c r="I66" s="80">
        <f>B66-$AD$3</f>
        <v>0.44444444444444448</v>
      </c>
      <c r="J66" s="58"/>
      <c r="K66" s="59">
        <v>0.47916666666666669</v>
      </c>
      <c r="O66" s="62">
        <f>F66*$X$20*3+V55*8*3</f>
        <v>6.6666666666666652E-2</v>
      </c>
      <c r="P66" s="63">
        <f t="shared" si="9"/>
        <v>0.53888888888888897</v>
      </c>
      <c r="Q66" s="118" t="s">
        <v>88</v>
      </c>
      <c r="R66" s="8" t="s">
        <v>89</v>
      </c>
      <c r="S66" s="119">
        <v>0.55902777777777779</v>
      </c>
      <c r="T66" s="119"/>
    </row>
    <row r="67" spans="1:20" ht="13.95" customHeight="1" thickBot="1">
      <c r="A67" s="89">
        <v>4</v>
      </c>
      <c r="B67" s="125">
        <v>0.49305555555555558</v>
      </c>
      <c r="C67" s="92" t="s">
        <v>42</v>
      </c>
      <c r="D67" s="92" t="s">
        <v>122</v>
      </c>
      <c r="E67" s="92" t="s">
        <v>87</v>
      </c>
      <c r="F67" s="143">
        <v>16</v>
      </c>
      <c r="G67" s="144"/>
      <c r="H67" s="95">
        <f>B67-$AC$3</f>
        <v>0.4513888888888889</v>
      </c>
      <c r="I67" s="96">
        <f>B67-$AD$3</f>
        <v>0.46527777777777779</v>
      </c>
      <c r="J67" s="58"/>
      <c r="K67" s="59">
        <v>0.5</v>
      </c>
      <c r="O67" s="62">
        <f>F67*$X$20*3+V56*8*3</f>
        <v>4.4444444444444439E-2</v>
      </c>
      <c r="P67" s="63">
        <f t="shared" si="9"/>
        <v>0.53749999999999998</v>
      </c>
      <c r="Q67" s="118" t="s">
        <v>88</v>
      </c>
      <c r="R67" s="8" t="s">
        <v>89</v>
      </c>
      <c r="S67" s="119">
        <v>0.55555555555555558</v>
      </c>
      <c r="T67" s="119"/>
    </row>
    <row r="68" spans="1:20">
      <c r="B68" s="145"/>
      <c r="C68" s="129"/>
      <c r="D68" s="42"/>
      <c r="E68" s="42"/>
      <c r="K68" s="146"/>
      <c r="L68" s="147"/>
      <c r="M68" s="36"/>
      <c r="S68" s="42"/>
      <c r="T68" s="42"/>
    </row>
    <row r="69" spans="1:20">
      <c r="C69" s="35"/>
      <c r="D69" s="42"/>
      <c r="E69" s="42"/>
      <c r="K69" s="148"/>
      <c r="L69" s="36"/>
      <c r="M69" s="36"/>
      <c r="Q69" s="128"/>
      <c r="R69" s="149"/>
      <c r="S69" s="42"/>
      <c r="T69" s="42"/>
    </row>
    <row r="70" spans="1:20">
      <c r="C70" s="35"/>
      <c r="D70" s="42"/>
      <c r="E70" s="42"/>
      <c r="Q70" s="128"/>
      <c r="R70" s="149"/>
      <c r="S70" s="42"/>
      <c r="T70" s="42"/>
    </row>
    <row r="71" spans="1:20">
      <c r="C71" s="129"/>
      <c r="D71" s="98"/>
      <c r="E71" s="42"/>
      <c r="F71" s="130"/>
      <c r="G71" s="131"/>
    </row>
  </sheetData>
  <mergeCells count="45">
    <mergeCell ref="F61:G61"/>
    <mergeCell ref="F62:G62"/>
    <mergeCell ref="F64:G64"/>
    <mergeCell ref="F65:G65"/>
    <mergeCell ref="F66:G66"/>
    <mergeCell ref="F67:G67"/>
    <mergeCell ref="G41:G42"/>
    <mergeCell ref="H41:I41"/>
    <mergeCell ref="A58:A59"/>
    <mergeCell ref="B58:B59"/>
    <mergeCell ref="C58:C59"/>
    <mergeCell ref="D58:D59"/>
    <mergeCell ref="E58:E59"/>
    <mergeCell ref="F58:G59"/>
    <mergeCell ref="H58:I58"/>
    <mergeCell ref="A41:A42"/>
    <mergeCell ref="B41:B42"/>
    <mergeCell ref="C41:C42"/>
    <mergeCell ref="D41:D42"/>
    <mergeCell ref="E41:E42"/>
    <mergeCell ref="F41:F42"/>
    <mergeCell ref="F31:G31"/>
    <mergeCell ref="F32:G32"/>
    <mergeCell ref="F33:G33"/>
    <mergeCell ref="F34:G34"/>
    <mergeCell ref="F36:G36"/>
    <mergeCell ref="F37:G37"/>
    <mergeCell ref="H4:I4"/>
    <mergeCell ref="A28:A29"/>
    <mergeCell ref="B28:B29"/>
    <mergeCell ref="C28:C29"/>
    <mergeCell ref="D28:D29"/>
    <mergeCell ref="E28:E29"/>
    <mergeCell ref="F28:G29"/>
    <mergeCell ref="H28:I28"/>
    <mergeCell ref="M1:N2"/>
    <mergeCell ref="Y1:Z1"/>
    <mergeCell ref="AA1:AB1"/>
    <mergeCell ref="A4:A5"/>
    <mergeCell ref="B4:B5"/>
    <mergeCell ref="C4:C5"/>
    <mergeCell ref="D4:D5"/>
    <mergeCell ref="E4:E5"/>
    <mergeCell ref="F4:F5"/>
    <mergeCell ref="G4:G5"/>
  </mergeCells>
  <phoneticPr fontId="3"/>
  <printOptions horizontalCentered="1"/>
  <pageMargins left="0.51181102362204722" right="0.31496062992125984" top="0.47244094488188981" bottom="0.39370078740157483" header="0.35433070866141736" footer="0.51181102362204722"/>
  <pageSetup paperSize="9" scale="8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20170421案</vt:lpstr>
      <vt:lpstr>'20170421案'!Print_Area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</dc:creator>
  <cp:lastModifiedBy>RU</cp:lastModifiedBy>
  <dcterms:created xsi:type="dcterms:W3CDTF">2017-04-21T07:57:21Z</dcterms:created>
  <dcterms:modified xsi:type="dcterms:W3CDTF">2017-04-21T07:58:13Z</dcterms:modified>
</cp:coreProperties>
</file>